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amczak\Documents\Praca\WSL\ERASMUS+\2022_BAS4SC\Raporty NA\Raport finalny\WP2\Raporty\A2.4 Report (WP2)\"/>
    </mc:Choice>
  </mc:AlternateContent>
  <xr:revisionPtr revIDLastSave="0" documentId="13_ncr:1_{AE56A9C4-2357-406E-9F92-53C4A81ED5D4}" xr6:coauthVersionLast="47" xr6:coauthVersionMax="47" xr10:uidLastSave="{00000000-0000-0000-0000-000000000000}"/>
  <bookViews>
    <workbookView xWindow="-23148" yWindow="-108" windowWidth="23256" windowHeight="12456" activeTab="1" xr2:uid="{1CF65716-93D3-4D28-81EE-3745E9A36E39}"/>
  </bookViews>
  <sheets>
    <sheet name="Competencies" sheetId="2" r:id="rId1"/>
    <sheet name="Analysis_ALL" sheetId="1" r:id="rId2"/>
  </sheets>
  <definedNames>
    <definedName name="_xlnm._FilterDatabase" localSheetId="1" hidden="1">Analysis_ALL!$A$2:$AD$103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6" i="1" l="1"/>
  <c r="S107" i="1"/>
  <c r="S108" i="1"/>
  <c r="S109" i="1"/>
  <c r="N4" i="1"/>
  <c r="X4" i="1" s="1"/>
  <c r="N5" i="1"/>
  <c r="X5" i="1" s="1"/>
  <c r="N6" i="1"/>
  <c r="X6" i="1" s="1"/>
  <c r="N7" i="1"/>
  <c r="X7" i="1" s="1"/>
  <c r="N8" i="1"/>
  <c r="X8" i="1" s="1"/>
  <c r="N9" i="1"/>
  <c r="X9" i="1" s="1"/>
  <c r="N10" i="1"/>
  <c r="X10" i="1" s="1"/>
  <c r="N11" i="1"/>
  <c r="X11" i="1" s="1"/>
  <c r="N12" i="1"/>
  <c r="X12" i="1" s="1"/>
  <c r="N13" i="1"/>
  <c r="X13" i="1" s="1"/>
  <c r="N14" i="1"/>
  <c r="X14" i="1" s="1"/>
  <c r="N15" i="1"/>
  <c r="X15" i="1" s="1"/>
  <c r="N16" i="1"/>
  <c r="X16" i="1" s="1"/>
  <c r="N17" i="1"/>
  <c r="X17" i="1" s="1"/>
  <c r="N18" i="1"/>
  <c r="X18" i="1" s="1"/>
  <c r="N19" i="1"/>
  <c r="X19" i="1" s="1"/>
  <c r="N20" i="1"/>
  <c r="X20" i="1" s="1"/>
  <c r="N21" i="1"/>
  <c r="X21" i="1" s="1"/>
  <c r="N22" i="1"/>
  <c r="X22" i="1" s="1"/>
  <c r="N23" i="1"/>
  <c r="X23" i="1" s="1"/>
  <c r="N24" i="1"/>
  <c r="X24" i="1" s="1"/>
  <c r="N25" i="1"/>
  <c r="X25" i="1" s="1"/>
  <c r="N26" i="1"/>
  <c r="X26" i="1" s="1"/>
  <c r="N27" i="1"/>
  <c r="X27" i="1" s="1"/>
  <c r="N28" i="1"/>
  <c r="X28" i="1" s="1"/>
  <c r="N29" i="1"/>
  <c r="X29" i="1" s="1"/>
  <c r="N30" i="1"/>
  <c r="X30" i="1" s="1"/>
  <c r="N31" i="1"/>
  <c r="X31" i="1" s="1"/>
  <c r="N32" i="1"/>
  <c r="X32" i="1" s="1"/>
  <c r="N33" i="1"/>
  <c r="X33" i="1" s="1"/>
  <c r="N34" i="1"/>
  <c r="X34" i="1" s="1"/>
  <c r="N35" i="1"/>
  <c r="X35" i="1" s="1"/>
  <c r="N36" i="1"/>
  <c r="X36" i="1" s="1"/>
  <c r="N37" i="1"/>
  <c r="X37" i="1" s="1"/>
  <c r="N38" i="1"/>
  <c r="X38" i="1" s="1"/>
  <c r="N39" i="1"/>
  <c r="X39" i="1" s="1"/>
  <c r="N40" i="1"/>
  <c r="X40" i="1" s="1"/>
  <c r="N41" i="1"/>
  <c r="X41" i="1" s="1"/>
  <c r="N42" i="1"/>
  <c r="X42" i="1" s="1"/>
  <c r="N43" i="1"/>
  <c r="X43" i="1" s="1"/>
  <c r="N44" i="1"/>
  <c r="X44" i="1" s="1"/>
  <c r="N45" i="1"/>
  <c r="X45" i="1" s="1"/>
  <c r="N46" i="1"/>
  <c r="X46" i="1" s="1"/>
  <c r="N47" i="1"/>
  <c r="X47" i="1" s="1"/>
  <c r="N48" i="1"/>
  <c r="X48" i="1" s="1"/>
  <c r="N49" i="1"/>
  <c r="X49" i="1" s="1"/>
  <c r="N50" i="1"/>
  <c r="X50" i="1" s="1"/>
  <c r="N51" i="1"/>
  <c r="X51" i="1" s="1"/>
  <c r="N52" i="1"/>
  <c r="X52" i="1" s="1"/>
  <c r="N53" i="1"/>
  <c r="X53" i="1" s="1"/>
  <c r="N54" i="1"/>
  <c r="X54" i="1" s="1"/>
  <c r="N55" i="1"/>
  <c r="X55" i="1" s="1"/>
  <c r="N56" i="1"/>
  <c r="X56" i="1" s="1"/>
  <c r="N57" i="1"/>
  <c r="X57" i="1" s="1"/>
  <c r="N58" i="1"/>
  <c r="X58" i="1" s="1"/>
  <c r="N59" i="1"/>
  <c r="X59" i="1" s="1"/>
  <c r="N60" i="1"/>
  <c r="X60" i="1" s="1"/>
  <c r="N61" i="1"/>
  <c r="X61" i="1" s="1"/>
  <c r="N62" i="1"/>
  <c r="X62" i="1" s="1"/>
  <c r="N63" i="1"/>
  <c r="X63" i="1" s="1"/>
  <c r="N64" i="1"/>
  <c r="X64" i="1" s="1"/>
  <c r="N65" i="1"/>
  <c r="X65" i="1" s="1"/>
  <c r="N66" i="1"/>
  <c r="X66" i="1" s="1"/>
  <c r="N67" i="1"/>
  <c r="X67" i="1" s="1"/>
  <c r="N68" i="1"/>
  <c r="X68" i="1" s="1"/>
  <c r="N69" i="1"/>
  <c r="X69" i="1" s="1"/>
  <c r="N70" i="1"/>
  <c r="X70" i="1" s="1"/>
  <c r="N71" i="1"/>
  <c r="X71" i="1" s="1"/>
  <c r="N72" i="1"/>
  <c r="X72" i="1" s="1"/>
  <c r="N73" i="1"/>
  <c r="X73" i="1" s="1"/>
  <c r="N74" i="1"/>
  <c r="X74" i="1" s="1"/>
  <c r="N75" i="1"/>
  <c r="X75" i="1" s="1"/>
  <c r="N76" i="1"/>
  <c r="X76" i="1" s="1"/>
  <c r="N77" i="1"/>
  <c r="X77" i="1" s="1"/>
  <c r="N78" i="1"/>
  <c r="X78" i="1" s="1"/>
  <c r="N79" i="1"/>
  <c r="X79" i="1" s="1"/>
  <c r="N80" i="1"/>
  <c r="X80" i="1" s="1"/>
  <c r="N81" i="1"/>
  <c r="X81" i="1" s="1"/>
  <c r="N82" i="1"/>
  <c r="X82" i="1" s="1"/>
  <c r="N83" i="1"/>
  <c r="X83" i="1" s="1"/>
  <c r="N84" i="1"/>
  <c r="X84" i="1" s="1"/>
  <c r="N85" i="1"/>
  <c r="X85" i="1" s="1"/>
  <c r="N86" i="1"/>
  <c r="X86" i="1" s="1"/>
  <c r="N87" i="1"/>
  <c r="X87" i="1" s="1"/>
  <c r="N88" i="1"/>
  <c r="X88" i="1" s="1"/>
  <c r="N89" i="1"/>
  <c r="X89" i="1" s="1"/>
  <c r="N90" i="1"/>
  <c r="X90" i="1" s="1"/>
  <c r="N91" i="1"/>
  <c r="X91" i="1" s="1"/>
  <c r="N92" i="1"/>
  <c r="X92" i="1" s="1"/>
  <c r="N93" i="1"/>
  <c r="X93" i="1" s="1"/>
  <c r="N94" i="1"/>
  <c r="X94" i="1" s="1"/>
  <c r="N95" i="1"/>
  <c r="X95" i="1" s="1"/>
  <c r="N96" i="1"/>
  <c r="X96" i="1" s="1"/>
  <c r="N97" i="1"/>
  <c r="X97" i="1" s="1"/>
  <c r="N98" i="1"/>
  <c r="X98" i="1" s="1"/>
  <c r="N99" i="1"/>
  <c r="X99" i="1" s="1"/>
  <c r="N100" i="1"/>
  <c r="X100" i="1" s="1"/>
  <c r="N101" i="1"/>
  <c r="X101" i="1" s="1"/>
  <c r="N102" i="1"/>
  <c r="X102" i="1" s="1"/>
  <c r="N103" i="1"/>
  <c r="X103" i="1" s="1"/>
  <c r="N3" i="1"/>
  <c r="X3" i="1" s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3" i="1"/>
  <c r="T4" i="1"/>
  <c r="Y4" i="1" s="1"/>
  <c r="T5" i="1"/>
  <c r="Y5" i="1" s="1"/>
  <c r="T6" i="1"/>
  <c r="Y6" i="1" s="1"/>
  <c r="T7" i="1"/>
  <c r="Y7" i="1" s="1"/>
  <c r="T8" i="1"/>
  <c r="Y8" i="1" s="1"/>
  <c r="T9" i="1"/>
  <c r="Y9" i="1" s="1"/>
  <c r="T10" i="1"/>
  <c r="Y10" i="1" s="1"/>
  <c r="T11" i="1"/>
  <c r="T12" i="1"/>
  <c r="Y12" i="1" s="1"/>
  <c r="T13" i="1"/>
  <c r="Y13" i="1" s="1"/>
  <c r="T14" i="1"/>
  <c r="Y14" i="1" s="1"/>
  <c r="T15" i="1"/>
  <c r="Y15" i="1" s="1"/>
  <c r="T16" i="1"/>
  <c r="Y16" i="1" s="1"/>
  <c r="T17" i="1"/>
  <c r="Y17" i="1" s="1"/>
  <c r="T18" i="1"/>
  <c r="Y18" i="1" s="1"/>
  <c r="T19" i="1"/>
  <c r="Y19" i="1" s="1"/>
  <c r="T20" i="1"/>
  <c r="Y20" i="1" s="1"/>
  <c r="T21" i="1"/>
  <c r="Y21" i="1" s="1"/>
  <c r="T22" i="1"/>
  <c r="Y22" i="1" s="1"/>
  <c r="T23" i="1"/>
  <c r="Y23" i="1" s="1"/>
  <c r="T24" i="1"/>
  <c r="Y24" i="1" s="1"/>
  <c r="T25" i="1"/>
  <c r="Y25" i="1" s="1"/>
  <c r="T26" i="1"/>
  <c r="Y26" i="1" s="1"/>
  <c r="T27" i="1"/>
  <c r="Y27" i="1" s="1"/>
  <c r="T28" i="1"/>
  <c r="Y28" i="1" s="1"/>
  <c r="T29" i="1"/>
  <c r="Y29" i="1" s="1"/>
  <c r="T30" i="1"/>
  <c r="Y30" i="1" s="1"/>
  <c r="T31" i="1"/>
  <c r="Y31" i="1" s="1"/>
  <c r="T32" i="1"/>
  <c r="Y32" i="1" s="1"/>
  <c r="T33" i="1"/>
  <c r="Y33" i="1" s="1"/>
  <c r="T34" i="1"/>
  <c r="Y34" i="1" s="1"/>
  <c r="T35" i="1"/>
  <c r="Y35" i="1" s="1"/>
  <c r="T36" i="1"/>
  <c r="Y36" i="1" s="1"/>
  <c r="T37" i="1"/>
  <c r="Y37" i="1" s="1"/>
  <c r="T38" i="1"/>
  <c r="Y38" i="1" s="1"/>
  <c r="T39" i="1"/>
  <c r="Y39" i="1" s="1"/>
  <c r="T40" i="1"/>
  <c r="Y40" i="1" s="1"/>
  <c r="T41" i="1"/>
  <c r="Y41" i="1" s="1"/>
  <c r="T42" i="1"/>
  <c r="Y42" i="1" s="1"/>
  <c r="T43" i="1"/>
  <c r="Y43" i="1" s="1"/>
  <c r="T44" i="1"/>
  <c r="Y44" i="1" s="1"/>
  <c r="T45" i="1"/>
  <c r="Y45" i="1" s="1"/>
  <c r="T46" i="1"/>
  <c r="Y46" i="1" s="1"/>
  <c r="T47" i="1"/>
  <c r="Y47" i="1" s="1"/>
  <c r="T48" i="1"/>
  <c r="Y48" i="1" s="1"/>
  <c r="T49" i="1"/>
  <c r="Y49" i="1" s="1"/>
  <c r="T50" i="1"/>
  <c r="Y50" i="1" s="1"/>
  <c r="T51" i="1"/>
  <c r="Y51" i="1" s="1"/>
  <c r="T52" i="1"/>
  <c r="Y52" i="1" s="1"/>
  <c r="T53" i="1"/>
  <c r="Y53" i="1" s="1"/>
  <c r="T54" i="1"/>
  <c r="Y54" i="1" s="1"/>
  <c r="T55" i="1"/>
  <c r="Y55" i="1" s="1"/>
  <c r="T56" i="1"/>
  <c r="Y56" i="1" s="1"/>
  <c r="T57" i="1"/>
  <c r="Y57" i="1" s="1"/>
  <c r="T58" i="1"/>
  <c r="Y58" i="1" s="1"/>
  <c r="T59" i="1"/>
  <c r="Y59" i="1" s="1"/>
  <c r="T60" i="1"/>
  <c r="Y60" i="1" s="1"/>
  <c r="T61" i="1"/>
  <c r="Y61" i="1" s="1"/>
  <c r="T62" i="1"/>
  <c r="Y62" i="1" s="1"/>
  <c r="T63" i="1"/>
  <c r="Y63" i="1" s="1"/>
  <c r="T64" i="1"/>
  <c r="Y64" i="1" s="1"/>
  <c r="T65" i="1"/>
  <c r="Y65" i="1" s="1"/>
  <c r="T66" i="1"/>
  <c r="Y66" i="1" s="1"/>
  <c r="T67" i="1"/>
  <c r="Y67" i="1" s="1"/>
  <c r="T68" i="1"/>
  <c r="Y68" i="1" s="1"/>
  <c r="T69" i="1"/>
  <c r="Y69" i="1" s="1"/>
  <c r="T70" i="1"/>
  <c r="Y70" i="1" s="1"/>
  <c r="T71" i="1"/>
  <c r="Y71" i="1" s="1"/>
  <c r="T72" i="1"/>
  <c r="Y72" i="1" s="1"/>
  <c r="T73" i="1"/>
  <c r="Y73" i="1" s="1"/>
  <c r="T74" i="1"/>
  <c r="Y74" i="1" s="1"/>
  <c r="T75" i="1"/>
  <c r="Y75" i="1" s="1"/>
  <c r="T76" i="1"/>
  <c r="Y76" i="1" s="1"/>
  <c r="T77" i="1"/>
  <c r="Y77" i="1" s="1"/>
  <c r="T78" i="1"/>
  <c r="Y78" i="1" s="1"/>
  <c r="T79" i="1"/>
  <c r="Y79" i="1" s="1"/>
  <c r="T80" i="1"/>
  <c r="Y80" i="1" s="1"/>
  <c r="T81" i="1"/>
  <c r="Y81" i="1" s="1"/>
  <c r="T82" i="1"/>
  <c r="Y82" i="1" s="1"/>
  <c r="T83" i="1"/>
  <c r="Y83" i="1" s="1"/>
  <c r="T84" i="1"/>
  <c r="Y84" i="1" s="1"/>
  <c r="T85" i="1"/>
  <c r="Y85" i="1" s="1"/>
  <c r="T86" i="1"/>
  <c r="Y86" i="1" s="1"/>
  <c r="T87" i="1"/>
  <c r="Y87" i="1" s="1"/>
  <c r="T88" i="1"/>
  <c r="Y88" i="1" s="1"/>
  <c r="T89" i="1"/>
  <c r="Y89" i="1" s="1"/>
  <c r="T90" i="1"/>
  <c r="Y90" i="1" s="1"/>
  <c r="T91" i="1"/>
  <c r="Y91" i="1" s="1"/>
  <c r="T92" i="1"/>
  <c r="Y92" i="1" s="1"/>
  <c r="T93" i="1"/>
  <c r="Y93" i="1" s="1"/>
  <c r="T94" i="1"/>
  <c r="Y94" i="1" s="1"/>
  <c r="T95" i="1"/>
  <c r="Y95" i="1" s="1"/>
  <c r="T96" i="1"/>
  <c r="Y96" i="1" s="1"/>
  <c r="T97" i="1"/>
  <c r="Y97" i="1" s="1"/>
  <c r="T98" i="1"/>
  <c r="Y98" i="1" s="1"/>
  <c r="T99" i="1"/>
  <c r="Y99" i="1" s="1"/>
  <c r="T100" i="1"/>
  <c r="Y100" i="1" s="1"/>
  <c r="T101" i="1"/>
  <c r="Y101" i="1" s="1"/>
  <c r="T102" i="1"/>
  <c r="Y102" i="1" s="1"/>
  <c r="T103" i="1"/>
  <c r="Y103" i="1" s="1"/>
  <c r="T3" i="1"/>
  <c r="Y3" i="1" s="1"/>
  <c r="G106" i="1"/>
  <c r="H106" i="1"/>
  <c r="I106" i="1"/>
  <c r="J106" i="1"/>
  <c r="K106" i="1"/>
  <c r="L106" i="1"/>
  <c r="M106" i="1"/>
  <c r="O106" i="1"/>
  <c r="P106" i="1"/>
  <c r="Q106" i="1"/>
  <c r="R106" i="1"/>
  <c r="G107" i="1"/>
  <c r="H107" i="1"/>
  <c r="I107" i="1"/>
  <c r="J107" i="1"/>
  <c r="K107" i="1"/>
  <c r="L107" i="1"/>
  <c r="M107" i="1"/>
  <c r="O107" i="1"/>
  <c r="P107" i="1"/>
  <c r="Q107" i="1"/>
  <c r="R107" i="1"/>
  <c r="G108" i="1"/>
  <c r="H108" i="1"/>
  <c r="I108" i="1"/>
  <c r="J108" i="1"/>
  <c r="K108" i="1"/>
  <c r="L108" i="1"/>
  <c r="M108" i="1"/>
  <c r="O108" i="1"/>
  <c r="P108" i="1"/>
  <c r="Q108" i="1"/>
  <c r="R108" i="1"/>
  <c r="G109" i="1"/>
  <c r="H109" i="1"/>
  <c r="I109" i="1"/>
  <c r="J109" i="1"/>
  <c r="K109" i="1"/>
  <c r="L109" i="1"/>
  <c r="M109" i="1"/>
  <c r="O109" i="1"/>
  <c r="P109" i="1"/>
  <c r="Q109" i="1"/>
  <c r="R109" i="1"/>
  <c r="F108" i="1"/>
  <c r="F109" i="1"/>
  <c r="F107" i="1"/>
  <c r="F106" i="1"/>
  <c r="N109" i="1" l="1"/>
  <c r="N108" i="1"/>
  <c r="N107" i="1"/>
  <c r="N106" i="1"/>
  <c r="Z87" i="1"/>
  <c r="Z22" i="1"/>
  <c r="Z95" i="1"/>
  <c r="Z98" i="1"/>
  <c r="Z23" i="1"/>
  <c r="Z55" i="1"/>
  <c r="Z39" i="1"/>
  <c r="T108" i="1"/>
  <c r="Z63" i="1"/>
  <c r="Z79" i="1"/>
  <c r="Z78" i="1"/>
  <c r="Z62" i="1"/>
  <c r="Z6" i="1"/>
  <c r="Z103" i="1"/>
  <c r="Z71" i="1"/>
  <c r="Z31" i="1"/>
  <c r="Z47" i="1"/>
  <c r="Z50" i="1"/>
  <c r="Z82" i="1"/>
  <c r="Z94" i="1"/>
  <c r="Z86" i="1"/>
  <c r="Z70" i="1"/>
  <c r="Z54" i="1"/>
  <c r="Z46" i="1"/>
  <c r="Z38" i="1"/>
  <c r="Z14" i="1"/>
  <c r="Z102" i="1"/>
  <c r="Z66" i="1"/>
  <c r="Z18" i="1"/>
  <c r="Z90" i="1"/>
  <c r="Z74" i="1"/>
  <c r="Z58" i="1"/>
  <c r="Z30" i="1"/>
  <c r="Z15" i="1"/>
  <c r="Z42" i="1"/>
  <c r="Z34" i="1"/>
  <c r="Z26" i="1"/>
  <c r="Z10" i="1"/>
  <c r="T109" i="1"/>
  <c r="T107" i="1"/>
  <c r="T106" i="1"/>
  <c r="Z40" i="1"/>
  <c r="Z32" i="1"/>
  <c r="Z88" i="1"/>
  <c r="Z80" i="1"/>
  <c r="Z72" i="1"/>
  <c r="Z16" i="1"/>
  <c r="Z24" i="1"/>
  <c r="Z64" i="1"/>
  <c r="Y11" i="1"/>
  <c r="Z11" i="1" s="1"/>
  <c r="Z8" i="1"/>
  <c r="Z56" i="1"/>
  <c r="Z96" i="1"/>
  <c r="Z48" i="1"/>
  <c r="Z7" i="1"/>
  <c r="Z101" i="1"/>
  <c r="Z93" i="1"/>
  <c r="Z85" i="1"/>
  <c r="Z77" i="1"/>
  <c r="Z69" i="1"/>
  <c r="Z61" i="1"/>
  <c r="Z53" i="1"/>
  <c r="Z45" i="1"/>
  <c r="Z37" i="1"/>
  <c r="Z29" i="1"/>
  <c r="Z21" i="1"/>
  <c r="Z13" i="1"/>
  <c r="Z5" i="1"/>
  <c r="Z100" i="1"/>
  <c r="Z92" i="1"/>
  <c r="Z84" i="1"/>
  <c r="Z76" i="1"/>
  <c r="Z68" i="1"/>
  <c r="Z60" i="1"/>
  <c r="Z52" i="1"/>
  <c r="Z44" i="1"/>
  <c r="Z36" i="1"/>
  <c r="Z28" i="1"/>
  <c r="Z20" i="1"/>
  <c r="Z12" i="1"/>
  <c r="Z4" i="1"/>
  <c r="Z97" i="1"/>
  <c r="Z89" i="1"/>
  <c r="Z81" i="1"/>
  <c r="Z73" i="1"/>
  <c r="Z65" i="1"/>
  <c r="Z57" i="1"/>
  <c r="Z49" i="1"/>
  <c r="Z41" i="1"/>
  <c r="Z33" i="1"/>
  <c r="Z25" i="1"/>
  <c r="Z17" i="1"/>
  <c r="Z9" i="1"/>
  <c r="Z99" i="1"/>
  <c r="Z91" i="1"/>
  <c r="Z83" i="1"/>
  <c r="Z75" i="1"/>
  <c r="Z67" i="1"/>
  <c r="Z59" i="1"/>
  <c r="Z51" i="1"/>
  <c r="Z43" i="1"/>
  <c r="Z35" i="1"/>
  <c r="Z27" i="1"/>
  <c r="Z19" i="1"/>
  <c r="Z3" i="1"/>
</calcChain>
</file>

<file path=xl/sharedStrings.xml><?xml version="1.0" encoding="utf-8"?>
<sst xmlns="http://schemas.openxmlformats.org/spreadsheetml/2006/main" count="1090" uniqueCount="162">
  <si>
    <t xml:space="preserve">Managerial skills </t>
  </si>
  <si>
    <t xml:space="preserve">Mathematical skills (theoretical aspects) </t>
  </si>
  <si>
    <t xml:space="preserve">Applied math &amp; stat </t>
  </si>
  <si>
    <t>IT skills</t>
  </si>
  <si>
    <t>MANS Quality and process management</t>
  </si>
  <si>
    <t>MANS Data and knowledge management</t>
  </si>
  <si>
    <t>MANS Logistics and supply chain management</t>
  </si>
  <si>
    <t>MANS Strategic and economic analyses</t>
  </si>
  <si>
    <t>MANS Basics of economics</t>
  </si>
  <si>
    <t>MATS Optimization and Operational Research</t>
  </si>
  <si>
    <t xml:space="preserve"> MATS System modeling and simulation</t>
  </si>
  <si>
    <t>MATS Decision and game theory</t>
  </si>
  <si>
    <t>MATS AI &amp; ML</t>
  </si>
  <si>
    <t>MATS Data analysis and knowledge mining</t>
  </si>
  <si>
    <t>MATS System modeling and simulation</t>
  </si>
  <si>
    <t>MATS Statistics and quantitative analysis</t>
  </si>
  <si>
    <t>AM&amp;S Optimization in logistics</t>
  </si>
  <si>
    <t>AM&amp;S Data analysis and statistics</t>
  </si>
  <si>
    <t>AM&amp;S Visualization and reporting</t>
  </si>
  <si>
    <t>IT Simulations</t>
  </si>
  <si>
    <t>IT BI tools</t>
  </si>
  <si>
    <t>IT Data analytics tools</t>
  </si>
  <si>
    <t>IT Programming</t>
  </si>
  <si>
    <t>IT Database</t>
  </si>
  <si>
    <t>IT Visualisation</t>
  </si>
  <si>
    <t>IT Management systems</t>
  </si>
  <si>
    <t>IT Other IT tools</t>
  </si>
  <si>
    <t>Information Systems &amp; Business Process Management</t>
  </si>
  <si>
    <t>Data Management and Business Intelligence</t>
  </si>
  <si>
    <t>Controlling in Supply Chain Management</t>
  </si>
  <si>
    <t>Strategic Analyses</t>
  </si>
  <si>
    <t>Cost-Benefit Analysis for Business</t>
  </si>
  <si>
    <t>Econometrics</t>
  </si>
  <si>
    <t>Quality management</t>
  </si>
  <si>
    <t>Data Security Management</t>
  </si>
  <si>
    <t>Knowledge Management</t>
  </si>
  <si>
    <t>Supply Chain and Sourcing</t>
  </si>
  <si>
    <t>Supply Chain Risk Management</t>
  </si>
  <si>
    <t>Mathematical models for Supply Chain Management</t>
  </si>
  <si>
    <t>Inventory Management</t>
  </si>
  <si>
    <t>Sales and service management</t>
  </si>
  <si>
    <t>Lean Management</t>
  </si>
  <si>
    <t>Outsourcing (Make of Buy)</t>
  </si>
  <si>
    <t>Digital economics</t>
  </si>
  <si>
    <t>e-logistics</t>
  </si>
  <si>
    <t>Principles of Microeconomics</t>
  </si>
  <si>
    <t>Principles of Macroeconomics</t>
  </si>
  <si>
    <t>Six Sigma Techniques</t>
  </si>
  <si>
    <t>Operations Research</t>
  </si>
  <si>
    <t>Optimization Methods and Tools</t>
  </si>
  <si>
    <t>Process analysis and Petri nets</t>
  </si>
  <si>
    <t>Combinatorial optimization and metaheuristics</t>
  </si>
  <si>
    <t>Advanced Mathematics for Decision Making</t>
  </si>
  <si>
    <t>Large Scale Optimization</t>
  </si>
  <si>
    <t>Inference fuzzy</t>
  </si>
  <si>
    <t>Game Theory</t>
  </si>
  <si>
    <t>Latent Dirichlet Allocation algorithm</t>
  </si>
  <si>
    <t>Latent Semantic Analysis</t>
  </si>
  <si>
    <t>Dynamic Simulation of closed-loop systems</t>
  </si>
  <si>
    <t>Modelling and Simulation of Dynamic Systems</t>
  </si>
  <si>
    <t>Integer Programming</t>
  </si>
  <si>
    <t>Network Optimization</t>
  </si>
  <si>
    <t>Transport Optimization</t>
  </si>
  <si>
    <t>Optimization using metaheuristics</t>
  </si>
  <si>
    <t>Complex Systems</t>
  </si>
  <si>
    <t>Neural networks</t>
  </si>
  <si>
    <t>Decision trees</t>
  </si>
  <si>
    <t>Pattern recognition</t>
  </si>
  <si>
    <t>Genetic algorithms</t>
  </si>
  <si>
    <t>Algorithm design</t>
  </si>
  <si>
    <t>Introductory statistics</t>
  </si>
  <si>
    <t>Statistics for Business Analytics</t>
  </si>
  <si>
    <t>Correlation analysis</t>
  </si>
  <si>
    <t>Discovering regularities in data</t>
  </si>
  <si>
    <t>Multivariate analysis</t>
  </si>
  <si>
    <t>Hypothesis testing</t>
  </si>
  <si>
    <t>Linear Regression with Single and Multiple Regressors</t>
  </si>
  <si>
    <t>Understanding and interpreting the data</t>
  </si>
  <si>
    <t>Optimization in Supply Chain Management</t>
  </si>
  <si>
    <t>Forecasting Techniques</t>
  </si>
  <si>
    <t>Business Data Analytics</t>
  </si>
  <si>
    <t>Data Visualisation Methods</t>
  </si>
  <si>
    <t>Optimization models and heuristic methods for managing production systems</t>
  </si>
  <si>
    <t>Sampling and Experimental Design</t>
  </si>
  <si>
    <t>Spatial Statistics</t>
  </si>
  <si>
    <t>Data Ethics and Data Security</t>
  </si>
  <si>
    <t>Vehicle routing</t>
  </si>
  <si>
    <t>Heuristics in analytics</t>
  </si>
  <si>
    <t>Last Mile Delivery: data analytics and models</t>
  </si>
  <si>
    <t>Game theory applied in logistics</t>
  </si>
  <si>
    <t>Stochastic Simulation</t>
  </si>
  <si>
    <t>Lean Six Sigma Statistical control</t>
  </si>
  <si>
    <t>Creation of Reports and Dashboards</t>
  </si>
  <si>
    <t>Discrete event simulation</t>
  </si>
  <si>
    <t>Stochastic Modeling</t>
  </si>
  <si>
    <t>Business Process Modelling</t>
  </si>
  <si>
    <t>Simulation of Logistics and Supply Chains</t>
  </si>
  <si>
    <t>Agent-based modelling and simulation</t>
  </si>
  <si>
    <t>Spreadsheet analysis</t>
  </si>
  <si>
    <t>Big Data Research Methods</t>
  </si>
  <si>
    <t>Big Data Systems</t>
  </si>
  <si>
    <t>Software tools in logistics</t>
  </si>
  <si>
    <t>Microsoft Excel</t>
  </si>
  <si>
    <t>Data analysis and R software packages</t>
  </si>
  <si>
    <t>Data mining</t>
  </si>
  <si>
    <t>Social Network Analysis</t>
  </si>
  <si>
    <t>Python for Data Science</t>
  </si>
  <si>
    <t>Business Analytics Foundations including R, SQL, and Power BI software</t>
  </si>
  <si>
    <t>Statistical data processing SPSS</t>
  </si>
  <si>
    <t>Statistical Data processing SAS EG</t>
  </si>
  <si>
    <t>General programming</t>
  </si>
  <si>
    <t>Artificial Intelligence and Machine Learning</t>
  </si>
  <si>
    <t>GIS in logistics</t>
  </si>
  <si>
    <t>Data Mining and Data Warehousing</t>
  </si>
  <si>
    <t>Designing the databases</t>
  </si>
  <si>
    <t>SQL</t>
  </si>
  <si>
    <t>Software tools for data management</t>
  </si>
  <si>
    <t>Power BI</t>
  </si>
  <si>
    <t>Tableau</t>
  </si>
  <si>
    <t>Enterprise Resource Planning Systems (ERP)</t>
  </si>
  <si>
    <t>Integrated enterprise management (SAP, ERP)</t>
  </si>
  <si>
    <t>IoT and SCADA Technologies</t>
  </si>
  <si>
    <t>Data protection</t>
  </si>
  <si>
    <t>Information security</t>
  </si>
  <si>
    <t>Systems for automatic identification (RFID, barcodes)</t>
  </si>
  <si>
    <t>Blockchain Technologies</t>
  </si>
  <si>
    <t>Average importance</t>
  </si>
  <si>
    <t>St dev importance</t>
  </si>
  <si>
    <t>Median importance</t>
  </si>
  <si>
    <t>COMAPNIES</t>
  </si>
  <si>
    <t>Not sure</t>
  </si>
  <si>
    <t>Not important</t>
  </si>
  <si>
    <t>Important</t>
  </si>
  <si>
    <t>Very important, I have learned enough at the faculty</t>
  </si>
  <si>
    <t>Very important, but I had to do additional self-education</t>
  </si>
  <si>
    <t>STUDENTS</t>
  </si>
  <si>
    <t>Course</t>
  </si>
  <si>
    <t>I don't know about this competence</t>
  </si>
  <si>
    <t>Disagree</t>
  </si>
  <si>
    <t>Neither agree nor disagree</t>
  </si>
  <si>
    <t>Agree (theory and application in practice)</t>
  </si>
  <si>
    <t>Agree (but for real application in practice students had to do additional self-education)</t>
  </si>
  <si>
    <t>TEACHERS</t>
  </si>
  <si>
    <t>Area</t>
  </si>
  <si>
    <t>Subarea</t>
  </si>
  <si>
    <t>Competence</t>
  </si>
  <si>
    <t>C1</t>
  </si>
  <si>
    <t>C2</t>
  </si>
  <si>
    <t>C3</t>
  </si>
  <si>
    <t>LP</t>
  </si>
  <si>
    <t xml:space="preserve">Very important </t>
  </si>
  <si>
    <t>Agree</t>
  </si>
  <si>
    <t>Median</t>
  </si>
  <si>
    <t>Students VI</t>
  </si>
  <si>
    <t>Teachers A</t>
  </si>
  <si>
    <t>Skills area</t>
  </si>
  <si>
    <t>Skills</t>
  </si>
  <si>
    <t>Indicative content</t>
  </si>
  <si>
    <t>CONDITIONS</t>
  </si>
  <si>
    <t>Condition ok?</t>
  </si>
  <si>
    <t>Companies - Average Median importance</t>
  </si>
  <si>
    <t>Academic teachers - Average 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</si>
</sst>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02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0" fontId="4" fillId="0" borderId="0" xfId="1" applyNumberFormat="1" applyFont="1"/>
    <xf numFmtId="2" fontId="4" fillId="0" borderId="0" xfId="0" applyNumberFormat="1" applyFont="1"/>
    <xf numFmtId="0" fontId="4" fillId="10" borderId="22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11" borderId="24" xfId="1" applyNumberFormat="1" applyFont="1" applyFill="1" applyBorder="1" applyAlignment="1">
      <alignment vertical="center"/>
    </xf>
    <xf numFmtId="164" fontId="4" fillId="9" borderId="9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2" fontId="5" fillId="14" borderId="0" xfId="0" applyNumberFormat="1" applyFont="1" applyFill="1"/>
    <xf numFmtId="10" fontId="5" fillId="13" borderId="0" xfId="1" applyNumberFormat="1" applyFont="1" applyFill="1"/>
    <xf numFmtId="10" fontId="5" fillId="14" borderId="0" xfId="1" applyNumberFormat="1" applyFont="1" applyFill="1"/>
    <xf numFmtId="0" fontId="2" fillId="6" borderId="0" xfId="2" applyFont="1" applyFill="1" applyAlignment="1">
      <alignment horizontal="center"/>
    </xf>
    <xf numFmtId="0" fontId="7" fillId="0" borderId="0" xfId="2"/>
    <xf numFmtId="0" fontId="2" fillId="6" borderId="1" xfId="2" applyFont="1" applyFill="1" applyBorder="1" applyAlignment="1">
      <alignment horizontal="center"/>
    </xf>
    <xf numFmtId="0" fontId="3" fillId="4" borderId="0" xfId="2" applyFont="1" applyFill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3" fillId="15" borderId="1" xfId="2" applyFont="1" applyFill="1" applyBorder="1" applyAlignment="1">
      <alignment horizontal="left" vertical="center" wrapText="1"/>
    </xf>
    <xf numFmtId="0" fontId="3" fillId="15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3" borderId="0" xfId="2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8" fillId="15" borderId="1" xfId="2" applyFont="1" applyFill="1" applyBorder="1" applyAlignment="1">
      <alignment horizontal="left" vertical="center" wrapText="1"/>
    </xf>
    <xf numFmtId="0" fontId="3" fillId="15" borderId="1" xfId="2" applyFont="1" applyFill="1" applyBorder="1" applyAlignment="1">
      <alignment horizontal="left" vertical="center" wrapText="1"/>
    </xf>
    <xf numFmtId="0" fontId="8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5" fillId="8" borderId="1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</cellXfs>
  <cellStyles count="3">
    <cellStyle name="Normalny" xfId="0" builtinId="0"/>
    <cellStyle name="Normalny 2" xfId="2" xr:uid="{C1F7AB90-3B20-4B51-9CAC-E7EC9EDD78D2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6F75-56E8-4B46-8A03-7CC1DDCCE218}">
  <sheetPr>
    <tabColor theme="7" tint="0.59999389629810485"/>
  </sheetPr>
  <dimension ref="A1:Z102"/>
  <sheetViews>
    <sheetView topLeftCell="R1" workbookViewId="0">
      <selection activeCell="V29" sqref="V29"/>
    </sheetView>
  </sheetViews>
  <sheetFormatPr defaultColWidth="9.109375" defaultRowHeight="13.8" x14ac:dyDescent="0.3"/>
  <cols>
    <col min="1" max="1" width="22.44140625" style="74" customWidth="1"/>
    <col min="2" max="2" width="24.6640625" style="74" customWidth="1"/>
    <col min="3" max="3" width="34.5546875" style="74" customWidth="1"/>
    <col min="4" max="4" width="9.109375" style="74"/>
    <col min="5" max="5" width="22.44140625" style="74" customWidth="1"/>
    <col min="6" max="6" width="24.6640625" style="74" customWidth="1"/>
    <col min="7" max="7" width="34.5546875" style="74" customWidth="1"/>
    <col min="8" max="8" width="9.109375" style="74"/>
    <col min="9" max="9" width="21.88671875" style="74" customWidth="1"/>
    <col min="10" max="10" width="75.5546875" style="74" customWidth="1"/>
    <col min="11" max="11" width="9.109375" style="74"/>
    <col min="12" max="12" width="22.44140625" style="74" customWidth="1"/>
    <col min="13" max="13" width="24.6640625" style="74" customWidth="1"/>
    <col min="14" max="14" width="34.5546875" style="74" customWidth="1"/>
    <col min="15" max="15" width="9.109375" style="74"/>
    <col min="16" max="16" width="22.44140625" style="74" customWidth="1"/>
    <col min="17" max="17" width="24.6640625" style="74" customWidth="1"/>
    <col min="18" max="18" width="34.5546875" style="74" customWidth="1"/>
    <col min="19" max="19" width="9.109375" style="74"/>
    <col min="20" max="20" width="22.44140625" style="74" customWidth="1"/>
    <col min="21" max="21" width="24.6640625" style="74" customWidth="1"/>
    <col min="22" max="22" width="34.5546875" style="74" customWidth="1"/>
    <col min="23" max="23" width="9.109375" style="74"/>
    <col min="24" max="24" width="22.44140625" style="74" customWidth="1"/>
    <col min="25" max="25" width="24.6640625" style="74" customWidth="1"/>
    <col min="26" max="26" width="34.5546875" style="74" customWidth="1"/>
    <col min="27" max="16384" width="9.109375" style="74"/>
  </cols>
  <sheetData>
    <row r="1" spans="1:26" x14ac:dyDescent="0.3">
      <c r="A1" s="73" t="s">
        <v>155</v>
      </c>
      <c r="B1" s="73" t="s">
        <v>156</v>
      </c>
      <c r="C1" s="73" t="s">
        <v>157</v>
      </c>
      <c r="E1" s="75" t="s">
        <v>155</v>
      </c>
      <c r="F1" s="75" t="s">
        <v>156</v>
      </c>
      <c r="G1" s="75" t="s">
        <v>157</v>
      </c>
      <c r="I1" s="75" t="s">
        <v>155</v>
      </c>
      <c r="J1" s="75" t="s">
        <v>156</v>
      </c>
      <c r="L1" s="75" t="s">
        <v>155</v>
      </c>
      <c r="M1" s="75" t="s">
        <v>156</v>
      </c>
      <c r="N1" s="75" t="s">
        <v>157</v>
      </c>
      <c r="P1" s="75" t="s">
        <v>155</v>
      </c>
      <c r="Q1" s="75" t="s">
        <v>156</v>
      </c>
      <c r="R1" s="75" t="s">
        <v>157</v>
      </c>
      <c r="T1" s="75" t="s">
        <v>155</v>
      </c>
      <c r="U1" s="75" t="s">
        <v>156</v>
      </c>
      <c r="V1" s="75" t="s">
        <v>157</v>
      </c>
      <c r="X1" s="75" t="s">
        <v>155</v>
      </c>
      <c r="Y1" s="75" t="s">
        <v>156</v>
      </c>
      <c r="Z1" s="75" t="s">
        <v>157</v>
      </c>
    </row>
    <row r="2" spans="1:26" ht="27.6" x14ac:dyDescent="0.3">
      <c r="A2" s="76" t="s">
        <v>2</v>
      </c>
      <c r="B2" s="76" t="s">
        <v>17</v>
      </c>
      <c r="C2" s="76" t="s">
        <v>79</v>
      </c>
      <c r="E2" s="90" t="s">
        <v>2</v>
      </c>
      <c r="F2" s="91" t="s">
        <v>17</v>
      </c>
      <c r="G2" s="77" t="s">
        <v>79</v>
      </c>
      <c r="I2" s="86" t="s">
        <v>0</v>
      </c>
      <c r="J2" s="78" t="s">
        <v>4</v>
      </c>
      <c r="L2" s="90" t="s">
        <v>2</v>
      </c>
      <c r="M2" s="91" t="s">
        <v>17</v>
      </c>
      <c r="N2" s="77" t="s">
        <v>79</v>
      </c>
      <c r="P2" s="88" t="s">
        <v>3</v>
      </c>
      <c r="Q2" s="89" t="s">
        <v>20</v>
      </c>
      <c r="R2" s="80" t="s">
        <v>98</v>
      </c>
      <c r="T2" s="86" t="s">
        <v>0</v>
      </c>
      <c r="U2" s="87" t="s">
        <v>8</v>
      </c>
      <c r="V2" s="78" t="s">
        <v>45</v>
      </c>
      <c r="X2" s="84" t="s">
        <v>1</v>
      </c>
      <c r="Y2" s="85" t="s">
        <v>12</v>
      </c>
      <c r="Z2" s="79" t="s">
        <v>54</v>
      </c>
    </row>
    <row r="3" spans="1:26" ht="27.6" x14ac:dyDescent="0.3">
      <c r="A3" s="76" t="s">
        <v>2</v>
      </c>
      <c r="B3" s="76" t="s">
        <v>17</v>
      </c>
      <c r="C3" s="76" t="s">
        <v>80</v>
      </c>
      <c r="E3" s="90"/>
      <c r="F3" s="91"/>
      <c r="G3" s="77" t="s">
        <v>80</v>
      </c>
      <c r="I3" s="86"/>
      <c r="J3" s="78" t="s">
        <v>5</v>
      </c>
      <c r="L3" s="90"/>
      <c r="M3" s="91"/>
      <c r="N3" s="77" t="s">
        <v>80</v>
      </c>
      <c r="P3" s="88"/>
      <c r="Q3" s="89"/>
      <c r="R3" s="80" t="s">
        <v>99</v>
      </c>
      <c r="T3" s="86"/>
      <c r="U3" s="87"/>
      <c r="V3" s="78" t="s">
        <v>46</v>
      </c>
      <c r="X3" s="84"/>
      <c r="Y3" s="85"/>
      <c r="Z3" s="79" t="s">
        <v>65</v>
      </c>
    </row>
    <row r="4" spans="1:26" ht="27.6" x14ac:dyDescent="0.3">
      <c r="A4" s="76" t="s">
        <v>2</v>
      </c>
      <c r="B4" s="76" t="s">
        <v>17</v>
      </c>
      <c r="C4" s="76" t="s">
        <v>71</v>
      </c>
      <c r="E4" s="90"/>
      <c r="F4" s="91"/>
      <c r="G4" s="77" t="s">
        <v>71</v>
      </c>
      <c r="I4" s="86"/>
      <c r="J4" s="78" t="s">
        <v>6</v>
      </c>
      <c r="L4" s="90"/>
      <c r="M4" s="91"/>
      <c r="N4" s="77" t="s">
        <v>71</v>
      </c>
      <c r="P4" s="88"/>
      <c r="Q4" s="89"/>
      <c r="R4" s="80" t="s">
        <v>100</v>
      </c>
      <c r="T4" s="86"/>
      <c r="U4" s="87" t="s">
        <v>5</v>
      </c>
      <c r="V4" s="78" t="s">
        <v>28</v>
      </c>
      <c r="X4" s="84"/>
      <c r="Y4" s="85"/>
      <c r="Z4" s="79" t="s">
        <v>66</v>
      </c>
    </row>
    <row r="5" spans="1:26" ht="27.6" x14ac:dyDescent="0.3">
      <c r="A5" s="76" t="s">
        <v>2</v>
      </c>
      <c r="B5" s="76" t="s">
        <v>17</v>
      </c>
      <c r="C5" s="76" t="s">
        <v>83</v>
      </c>
      <c r="E5" s="90"/>
      <c r="F5" s="91"/>
      <c r="G5" s="77" t="s">
        <v>83</v>
      </c>
      <c r="I5" s="86"/>
      <c r="J5" s="78" t="s">
        <v>7</v>
      </c>
      <c r="L5" s="90"/>
      <c r="M5" s="91"/>
      <c r="N5" s="77" t="s">
        <v>83</v>
      </c>
      <c r="P5" s="88"/>
      <c r="Q5" s="89"/>
      <c r="R5" s="80" t="s">
        <v>101</v>
      </c>
      <c r="T5" s="86"/>
      <c r="U5" s="87"/>
      <c r="V5" s="78" t="s">
        <v>34</v>
      </c>
      <c r="X5" s="84"/>
      <c r="Y5" s="85"/>
      <c r="Z5" s="79" t="s">
        <v>67</v>
      </c>
    </row>
    <row r="6" spans="1:26" ht="27.6" x14ac:dyDescent="0.3">
      <c r="A6" s="76" t="s">
        <v>2</v>
      </c>
      <c r="B6" s="76" t="s">
        <v>17</v>
      </c>
      <c r="C6" s="76" t="s">
        <v>84</v>
      </c>
      <c r="E6" s="90"/>
      <c r="F6" s="91"/>
      <c r="G6" s="77" t="s">
        <v>84</v>
      </c>
      <c r="I6" s="86"/>
      <c r="J6" s="78" t="s">
        <v>8</v>
      </c>
      <c r="L6" s="90"/>
      <c r="M6" s="91"/>
      <c r="N6" s="77" t="s">
        <v>84</v>
      </c>
      <c r="P6" s="88"/>
      <c r="Q6" s="89"/>
      <c r="R6" s="80" t="s">
        <v>102</v>
      </c>
      <c r="T6" s="86"/>
      <c r="U6" s="87"/>
      <c r="V6" s="78" t="s">
        <v>35</v>
      </c>
      <c r="X6" s="84"/>
      <c r="Y6" s="85"/>
      <c r="Z6" s="79" t="s">
        <v>68</v>
      </c>
    </row>
    <row r="7" spans="1:26" ht="27.6" x14ac:dyDescent="0.3">
      <c r="A7" s="76" t="s">
        <v>2</v>
      </c>
      <c r="B7" s="76" t="s">
        <v>17</v>
      </c>
      <c r="C7" s="76" t="s">
        <v>85</v>
      </c>
      <c r="E7" s="90"/>
      <c r="F7" s="91"/>
      <c r="G7" s="77" t="s">
        <v>85</v>
      </c>
      <c r="I7" s="84" t="s">
        <v>1</v>
      </c>
      <c r="J7" s="79" t="s">
        <v>9</v>
      </c>
      <c r="L7" s="90"/>
      <c r="M7" s="91"/>
      <c r="N7" s="77" t="s">
        <v>85</v>
      </c>
      <c r="P7" s="88"/>
      <c r="Q7" s="89" t="s">
        <v>21</v>
      </c>
      <c r="R7" s="80" t="s">
        <v>103</v>
      </c>
      <c r="T7" s="86"/>
      <c r="U7" s="87" t="s">
        <v>6</v>
      </c>
      <c r="V7" s="78" t="s">
        <v>29</v>
      </c>
      <c r="X7" s="84"/>
      <c r="Y7" s="85" t="s">
        <v>13</v>
      </c>
      <c r="Z7" s="79" t="s">
        <v>56</v>
      </c>
    </row>
    <row r="8" spans="1:26" ht="27.6" x14ac:dyDescent="0.3">
      <c r="A8" s="76" t="s">
        <v>2</v>
      </c>
      <c r="B8" s="76" t="s">
        <v>17</v>
      </c>
      <c r="C8" s="76" t="s">
        <v>90</v>
      </c>
      <c r="E8" s="90"/>
      <c r="F8" s="91"/>
      <c r="G8" s="77" t="s">
        <v>90</v>
      </c>
      <c r="I8" s="84"/>
      <c r="J8" s="79" t="s">
        <v>11</v>
      </c>
      <c r="L8" s="90"/>
      <c r="M8" s="91"/>
      <c r="N8" s="77" t="s">
        <v>90</v>
      </c>
      <c r="P8" s="88"/>
      <c r="Q8" s="89"/>
      <c r="R8" s="80" t="s">
        <v>104</v>
      </c>
      <c r="T8" s="86"/>
      <c r="U8" s="87"/>
      <c r="V8" s="78" t="s">
        <v>36</v>
      </c>
      <c r="X8" s="84"/>
      <c r="Y8" s="85"/>
      <c r="Z8" s="79" t="s">
        <v>57</v>
      </c>
    </row>
    <row r="9" spans="1:26" x14ac:dyDescent="0.3">
      <c r="A9" s="76" t="s">
        <v>2</v>
      </c>
      <c r="B9" s="76" t="s">
        <v>16</v>
      </c>
      <c r="C9" s="76" t="s">
        <v>78</v>
      </c>
      <c r="E9" s="90"/>
      <c r="F9" s="91" t="s">
        <v>16</v>
      </c>
      <c r="G9" s="77" t="s">
        <v>78</v>
      </c>
      <c r="I9" s="84"/>
      <c r="J9" s="79" t="s">
        <v>12</v>
      </c>
      <c r="L9" s="90"/>
      <c r="M9" s="91" t="s">
        <v>16</v>
      </c>
      <c r="N9" s="77" t="s">
        <v>78</v>
      </c>
      <c r="P9" s="88"/>
      <c r="Q9" s="89"/>
      <c r="R9" s="80" t="s">
        <v>105</v>
      </c>
      <c r="T9" s="86"/>
      <c r="U9" s="87"/>
      <c r="V9" s="78" t="s">
        <v>37</v>
      </c>
      <c r="X9" s="84"/>
      <c r="Y9" s="85"/>
      <c r="Z9" s="79" t="s">
        <v>73</v>
      </c>
    </row>
    <row r="10" spans="1:26" ht="27.6" x14ac:dyDescent="0.3">
      <c r="A10" s="76" t="s">
        <v>2</v>
      </c>
      <c r="B10" s="76" t="s">
        <v>16</v>
      </c>
      <c r="C10" s="76" t="s">
        <v>82</v>
      </c>
      <c r="E10" s="90"/>
      <c r="F10" s="91"/>
      <c r="G10" s="77" t="s">
        <v>82</v>
      </c>
      <c r="I10" s="84"/>
      <c r="J10" s="79" t="s">
        <v>13</v>
      </c>
      <c r="L10" s="90"/>
      <c r="M10" s="91"/>
      <c r="N10" s="77" t="s">
        <v>82</v>
      </c>
      <c r="P10" s="88"/>
      <c r="Q10" s="89"/>
      <c r="R10" s="80" t="s">
        <v>106</v>
      </c>
      <c r="T10" s="86"/>
      <c r="U10" s="87"/>
      <c r="V10" s="78" t="s">
        <v>38</v>
      </c>
      <c r="X10" s="84"/>
      <c r="Y10" s="85"/>
      <c r="Z10" s="79" t="s">
        <v>77</v>
      </c>
    </row>
    <row r="11" spans="1:26" ht="27.6" x14ac:dyDescent="0.3">
      <c r="A11" s="76" t="s">
        <v>2</v>
      </c>
      <c r="B11" s="76" t="s">
        <v>16</v>
      </c>
      <c r="C11" s="76" t="s">
        <v>86</v>
      </c>
      <c r="E11" s="90"/>
      <c r="F11" s="91"/>
      <c r="G11" s="77" t="s">
        <v>86</v>
      </c>
      <c r="I11" s="84"/>
      <c r="J11" s="79" t="s">
        <v>14</v>
      </c>
      <c r="L11" s="90"/>
      <c r="M11" s="91"/>
      <c r="N11" s="77" t="s">
        <v>86</v>
      </c>
      <c r="P11" s="88"/>
      <c r="Q11" s="89"/>
      <c r="R11" s="80" t="s">
        <v>107</v>
      </c>
      <c r="T11" s="86"/>
      <c r="U11" s="87"/>
      <c r="V11" s="78" t="s">
        <v>39</v>
      </c>
      <c r="X11" s="84"/>
      <c r="Y11" s="85" t="s">
        <v>11</v>
      </c>
      <c r="Z11" s="79" t="s">
        <v>52</v>
      </c>
    </row>
    <row r="12" spans="1:26" x14ac:dyDescent="0.3">
      <c r="A12" s="76" t="s">
        <v>2</v>
      </c>
      <c r="B12" s="76" t="s">
        <v>16</v>
      </c>
      <c r="C12" s="76" t="s">
        <v>87</v>
      </c>
      <c r="E12" s="90"/>
      <c r="F12" s="91"/>
      <c r="G12" s="77" t="s">
        <v>87</v>
      </c>
      <c r="I12" s="84"/>
      <c r="J12" s="79" t="s">
        <v>15</v>
      </c>
      <c r="L12" s="90"/>
      <c r="M12" s="91"/>
      <c r="N12" s="77" t="s">
        <v>87</v>
      </c>
      <c r="P12" s="88"/>
      <c r="Q12" s="89"/>
      <c r="R12" s="80" t="s">
        <v>108</v>
      </c>
      <c r="T12" s="86"/>
      <c r="U12" s="87"/>
      <c r="V12" s="78" t="s">
        <v>42</v>
      </c>
      <c r="X12" s="84"/>
      <c r="Y12" s="85"/>
      <c r="Z12" s="79" t="s">
        <v>55</v>
      </c>
    </row>
    <row r="13" spans="1:26" ht="27.6" x14ac:dyDescent="0.3">
      <c r="A13" s="76" t="s">
        <v>2</v>
      </c>
      <c r="B13" s="76" t="s">
        <v>16</v>
      </c>
      <c r="C13" s="76" t="s">
        <v>88</v>
      </c>
      <c r="E13" s="90"/>
      <c r="F13" s="91"/>
      <c r="G13" s="77" t="s">
        <v>88</v>
      </c>
      <c r="I13" s="90" t="s">
        <v>2</v>
      </c>
      <c r="J13" s="77" t="s">
        <v>16</v>
      </c>
      <c r="L13" s="90"/>
      <c r="M13" s="91"/>
      <c r="N13" s="77" t="s">
        <v>88</v>
      </c>
      <c r="P13" s="88"/>
      <c r="Q13" s="89"/>
      <c r="R13" s="80" t="s">
        <v>109</v>
      </c>
      <c r="T13" s="86"/>
      <c r="U13" s="87"/>
      <c r="V13" s="78" t="s">
        <v>44</v>
      </c>
      <c r="X13" s="84"/>
      <c r="Y13" s="85" t="s">
        <v>9</v>
      </c>
      <c r="Z13" s="79" t="s">
        <v>48</v>
      </c>
    </row>
    <row r="14" spans="1:26" ht="27.6" x14ac:dyDescent="0.3">
      <c r="A14" s="76" t="s">
        <v>2</v>
      </c>
      <c r="B14" s="76" t="s">
        <v>16</v>
      </c>
      <c r="C14" s="76" t="s">
        <v>89</v>
      </c>
      <c r="E14" s="90"/>
      <c r="F14" s="91"/>
      <c r="G14" s="77" t="s">
        <v>89</v>
      </c>
      <c r="I14" s="90"/>
      <c r="J14" s="77" t="s">
        <v>17</v>
      </c>
      <c r="L14" s="90"/>
      <c r="M14" s="91"/>
      <c r="N14" s="77" t="s">
        <v>89</v>
      </c>
      <c r="P14" s="88"/>
      <c r="Q14" s="89" t="s">
        <v>23</v>
      </c>
      <c r="R14" s="80" t="s">
        <v>113</v>
      </c>
      <c r="T14" s="86"/>
      <c r="U14" s="87" t="s">
        <v>4</v>
      </c>
      <c r="V14" s="78" t="s">
        <v>27</v>
      </c>
      <c r="X14" s="84"/>
      <c r="Y14" s="85"/>
      <c r="Z14" s="79" t="s">
        <v>49</v>
      </c>
    </row>
    <row r="15" spans="1:26" ht="27.6" x14ac:dyDescent="0.3">
      <c r="A15" s="76" t="s">
        <v>2</v>
      </c>
      <c r="B15" s="76" t="s">
        <v>16</v>
      </c>
      <c r="C15" s="76" t="s">
        <v>91</v>
      </c>
      <c r="E15" s="90"/>
      <c r="F15" s="91"/>
      <c r="G15" s="77" t="s">
        <v>91</v>
      </c>
      <c r="I15" s="90"/>
      <c r="J15" s="77" t="s">
        <v>18</v>
      </c>
      <c r="L15" s="90"/>
      <c r="M15" s="91"/>
      <c r="N15" s="77" t="s">
        <v>91</v>
      </c>
      <c r="P15" s="88"/>
      <c r="Q15" s="89"/>
      <c r="R15" s="80" t="s">
        <v>114</v>
      </c>
      <c r="T15" s="86"/>
      <c r="U15" s="87"/>
      <c r="V15" s="78" t="s">
        <v>33</v>
      </c>
      <c r="X15" s="84"/>
      <c r="Y15" s="85"/>
      <c r="Z15" s="79" t="s">
        <v>51</v>
      </c>
    </row>
    <row r="16" spans="1:26" ht="27.6" x14ac:dyDescent="0.3">
      <c r="A16" s="76" t="s">
        <v>2</v>
      </c>
      <c r="B16" s="76" t="s">
        <v>18</v>
      </c>
      <c r="C16" s="76" t="s">
        <v>81</v>
      </c>
      <c r="E16" s="90"/>
      <c r="F16" s="91" t="s">
        <v>18</v>
      </c>
      <c r="G16" s="77" t="s">
        <v>81</v>
      </c>
      <c r="I16" s="88" t="s">
        <v>3</v>
      </c>
      <c r="J16" s="80" t="s">
        <v>19</v>
      </c>
      <c r="L16" s="90"/>
      <c r="M16" s="91" t="s">
        <v>18</v>
      </c>
      <c r="N16" s="77" t="s">
        <v>81</v>
      </c>
      <c r="P16" s="88"/>
      <c r="Q16" s="89"/>
      <c r="R16" s="80" t="s">
        <v>115</v>
      </c>
      <c r="T16" s="86"/>
      <c r="U16" s="87"/>
      <c r="V16" s="78" t="s">
        <v>40</v>
      </c>
      <c r="X16" s="84"/>
      <c r="Y16" s="85"/>
      <c r="Z16" s="79" t="s">
        <v>53</v>
      </c>
    </row>
    <row r="17" spans="1:26" ht="27.6" x14ac:dyDescent="0.3">
      <c r="A17" s="76" t="s">
        <v>2</v>
      </c>
      <c r="B17" s="76" t="s">
        <v>18</v>
      </c>
      <c r="C17" s="76" t="s">
        <v>92</v>
      </c>
      <c r="E17" s="90"/>
      <c r="F17" s="91"/>
      <c r="G17" s="77" t="s">
        <v>92</v>
      </c>
      <c r="I17" s="88"/>
      <c r="J17" s="80" t="s">
        <v>20</v>
      </c>
      <c r="L17" s="90"/>
      <c r="M17" s="91"/>
      <c r="N17" s="77" t="s">
        <v>92</v>
      </c>
      <c r="P17" s="88"/>
      <c r="Q17" s="89"/>
      <c r="R17" s="80" t="s">
        <v>116</v>
      </c>
      <c r="T17" s="86"/>
      <c r="U17" s="87"/>
      <c r="V17" s="78" t="s">
        <v>41</v>
      </c>
      <c r="X17" s="84"/>
      <c r="Y17" s="85"/>
      <c r="Z17" s="79" t="s">
        <v>60</v>
      </c>
    </row>
    <row r="18" spans="1:26" ht="27.6" x14ac:dyDescent="0.3">
      <c r="A18" s="81" t="s">
        <v>3</v>
      </c>
      <c r="B18" s="81" t="s">
        <v>20</v>
      </c>
      <c r="C18" s="81" t="s">
        <v>98</v>
      </c>
      <c r="E18" s="88" t="s">
        <v>3</v>
      </c>
      <c r="F18" s="89" t="s">
        <v>20</v>
      </c>
      <c r="G18" s="80" t="s">
        <v>98</v>
      </c>
      <c r="I18" s="88"/>
      <c r="J18" s="80" t="s">
        <v>21</v>
      </c>
      <c r="L18" s="88" t="s">
        <v>3</v>
      </c>
      <c r="M18" s="89" t="s">
        <v>20</v>
      </c>
      <c r="N18" s="80" t="s">
        <v>98</v>
      </c>
      <c r="P18" s="88"/>
      <c r="Q18" s="89" t="s">
        <v>25</v>
      </c>
      <c r="R18" s="80" t="s">
        <v>119</v>
      </c>
      <c r="T18" s="86"/>
      <c r="U18" s="87"/>
      <c r="V18" s="78" t="s">
        <v>47</v>
      </c>
      <c r="X18" s="84"/>
      <c r="Y18" s="85"/>
      <c r="Z18" s="79" t="s">
        <v>61</v>
      </c>
    </row>
    <row r="19" spans="1:26" ht="27.6" x14ac:dyDescent="0.3">
      <c r="A19" s="81" t="s">
        <v>3</v>
      </c>
      <c r="B19" s="81" t="s">
        <v>20</v>
      </c>
      <c r="C19" s="81" t="s">
        <v>99</v>
      </c>
      <c r="E19" s="88"/>
      <c r="F19" s="89"/>
      <c r="G19" s="80" t="s">
        <v>99</v>
      </c>
      <c r="I19" s="88"/>
      <c r="J19" s="80" t="s">
        <v>22</v>
      </c>
      <c r="L19" s="88"/>
      <c r="M19" s="89"/>
      <c r="N19" s="80" t="s">
        <v>99</v>
      </c>
      <c r="P19" s="88"/>
      <c r="Q19" s="89"/>
      <c r="R19" s="80" t="s">
        <v>120</v>
      </c>
      <c r="T19" s="86"/>
      <c r="U19" s="87" t="s">
        <v>7</v>
      </c>
      <c r="V19" s="78" t="s">
        <v>30</v>
      </c>
      <c r="X19" s="84"/>
      <c r="Y19" s="85"/>
      <c r="Z19" s="79" t="s">
        <v>62</v>
      </c>
    </row>
    <row r="20" spans="1:26" x14ac:dyDescent="0.3">
      <c r="A20" s="81" t="s">
        <v>3</v>
      </c>
      <c r="B20" s="81" t="s">
        <v>20</v>
      </c>
      <c r="C20" s="81" t="s">
        <v>100</v>
      </c>
      <c r="E20" s="88"/>
      <c r="F20" s="89"/>
      <c r="G20" s="80" t="s">
        <v>100</v>
      </c>
      <c r="I20" s="88"/>
      <c r="J20" s="80" t="s">
        <v>23</v>
      </c>
      <c r="L20" s="88"/>
      <c r="M20" s="89"/>
      <c r="N20" s="80" t="s">
        <v>100</v>
      </c>
      <c r="P20" s="88"/>
      <c r="Q20" s="89" t="s">
        <v>26</v>
      </c>
      <c r="R20" s="80" t="s">
        <v>121</v>
      </c>
      <c r="T20" s="86"/>
      <c r="U20" s="87"/>
      <c r="V20" s="78" t="s">
        <v>31</v>
      </c>
      <c r="X20" s="84"/>
      <c r="Y20" s="85"/>
      <c r="Z20" s="79" t="s">
        <v>63</v>
      </c>
    </row>
    <row r="21" spans="1:26" x14ac:dyDescent="0.3">
      <c r="A21" s="81" t="s">
        <v>3</v>
      </c>
      <c r="B21" s="81" t="s">
        <v>20</v>
      </c>
      <c r="C21" s="81" t="s">
        <v>101</v>
      </c>
      <c r="E21" s="88"/>
      <c r="F21" s="89"/>
      <c r="G21" s="80" t="s">
        <v>101</v>
      </c>
      <c r="I21" s="88"/>
      <c r="J21" s="80" t="s">
        <v>24</v>
      </c>
      <c r="L21" s="88"/>
      <c r="M21" s="89"/>
      <c r="N21" s="80" t="s">
        <v>101</v>
      </c>
      <c r="P21" s="88"/>
      <c r="Q21" s="89"/>
      <c r="R21" s="80" t="s">
        <v>122</v>
      </c>
      <c r="T21" s="86"/>
      <c r="U21" s="87"/>
      <c r="V21" s="78" t="s">
        <v>32</v>
      </c>
      <c r="X21" s="84"/>
      <c r="Y21" s="85"/>
      <c r="Z21" s="79" t="s">
        <v>69</v>
      </c>
    </row>
    <row r="22" spans="1:26" x14ac:dyDescent="0.3">
      <c r="A22" s="81" t="s">
        <v>3</v>
      </c>
      <c r="B22" s="81" t="s">
        <v>20</v>
      </c>
      <c r="C22" s="81" t="s">
        <v>102</v>
      </c>
      <c r="E22" s="88"/>
      <c r="F22" s="89"/>
      <c r="G22" s="80" t="s">
        <v>102</v>
      </c>
      <c r="I22" s="88"/>
      <c r="J22" s="80" t="s">
        <v>25</v>
      </c>
      <c r="L22" s="88"/>
      <c r="M22" s="89"/>
      <c r="N22" s="80" t="s">
        <v>102</v>
      </c>
      <c r="P22" s="88"/>
      <c r="Q22" s="89"/>
      <c r="R22" s="80" t="s">
        <v>123</v>
      </c>
      <c r="T22" s="86"/>
      <c r="U22" s="87"/>
      <c r="V22" s="78" t="s">
        <v>43</v>
      </c>
      <c r="X22" s="84"/>
      <c r="Y22" s="85" t="s">
        <v>15</v>
      </c>
      <c r="Z22" s="79" t="s">
        <v>70</v>
      </c>
    </row>
    <row r="23" spans="1:26" ht="27.6" x14ac:dyDescent="0.3">
      <c r="A23" s="81" t="s">
        <v>3</v>
      </c>
      <c r="B23" s="81" t="s">
        <v>21</v>
      </c>
      <c r="C23" s="81" t="s">
        <v>103</v>
      </c>
      <c r="E23" s="88"/>
      <c r="F23" s="89" t="s">
        <v>21</v>
      </c>
      <c r="G23" s="80" t="s">
        <v>103</v>
      </c>
      <c r="I23" s="88"/>
      <c r="J23" s="80" t="s">
        <v>26</v>
      </c>
      <c r="L23" s="88"/>
      <c r="M23" s="89" t="s">
        <v>21</v>
      </c>
      <c r="N23" s="80" t="s">
        <v>103</v>
      </c>
      <c r="P23" s="88"/>
      <c r="Q23" s="89"/>
      <c r="R23" s="80" t="s">
        <v>124</v>
      </c>
      <c r="X23" s="84"/>
      <c r="Y23" s="85"/>
      <c r="Z23" s="79" t="s">
        <v>71</v>
      </c>
    </row>
    <row r="24" spans="1:26" x14ac:dyDescent="0.3">
      <c r="A24" s="81" t="s">
        <v>3</v>
      </c>
      <c r="B24" s="81" t="s">
        <v>21</v>
      </c>
      <c r="C24" s="81" t="s">
        <v>104</v>
      </c>
      <c r="E24" s="88"/>
      <c r="F24" s="89"/>
      <c r="G24" s="80" t="s">
        <v>104</v>
      </c>
      <c r="L24" s="88"/>
      <c r="M24" s="89"/>
      <c r="N24" s="80" t="s">
        <v>104</v>
      </c>
      <c r="P24" s="88"/>
      <c r="Q24" s="89"/>
      <c r="R24" s="80" t="s">
        <v>125</v>
      </c>
      <c r="X24" s="84"/>
      <c r="Y24" s="85"/>
      <c r="Z24" s="79" t="s">
        <v>72</v>
      </c>
    </row>
    <row r="25" spans="1:26" x14ac:dyDescent="0.3">
      <c r="A25" s="81" t="s">
        <v>3</v>
      </c>
      <c r="B25" s="81" t="s">
        <v>21</v>
      </c>
      <c r="C25" s="81" t="s">
        <v>105</v>
      </c>
      <c r="E25" s="88"/>
      <c r="F25" s="89"/>
      <c r="G25" s="80" t="s">
        <v>105</v>
      </c>
      <c r="L25" s="88"/>
      <c r="M25" s="89"/>
      <c r="N25" s="80" t="s">
        <v>105</v>
      </c>
      <c r="P25" s="88"/>
      <c r="Q25" s="89" t="s">
        <v>22</v>
      </c>
      <c r="R25" s="80" t="s">
        <v>110</v>
      </c>
      <c r="X25" s="84"/>
      <c r="Y25" s="85"/>
      <c r="Z25" s="79" t="s">
        <v>74</v>
      </c>
    </row>
    <row r="26" spans="1:26" x14ac:dyDescent="0.3">
      <c r="A26" s="81" t="s">
        <v>3</v>
      </c>
      <c r="B26" s="81" t="s">
        <v>21</v>
      </c>
      <c r="C26" s="81" t="s">
        <v>106</v>
      </c>
      <c r="E26" s="88"/>
      <c r="F26" s="89"/>
      <c r="G26" s="80" t="s">
        <v>106</v>
      </c>
      <c r="L26" s="88"/>
      <c r="M26" s="89"/>
      <c r="N26" s="80" t="s">
        <v>106</v>
      </c>
      <c r="P26" s="88"/>
      <c r="Q26" s="89"/>
      <c r="R26" s="80" t="s">
        <v>111</v>
      </c>
      <c r="X26" s="84"/>
      <c r="Y26" s="85"/>
      <c r="Z26" s="79" t="s">
        <v>75</v>
      </c>
    </row>
    <row r="27" spans="1:26" ht="27.6" x14ac:dyDescent="0.3">
      <c r="A27" s="81" t="s">
        <v>3</v>
      </c>
      <c r="B27" s="81" t="s">
        <v>21</v>
      </c>
      <c r="C27" s="81" t="s">
        <v>107</v>
      </c>
      <c r="E27" s="88"/>
      <c r="F27" s="89"/>
      <c r="G27" s="80" t="s">
        <v>107</v>
      </c>
      <c r="L27" s="88"/>
      <c r="M27" s="89"/>
      <c r="N27" s="80" t="s">
        <v>107</v>
      </c>
      <c r="P27" s="88"/>
      <c r="Q27" s="89"/>
      <c r="R27" s="80" t="s">
        <v>101</v>
      </c>
      <c r="X27" s="84"/>
      <c r="Y27" s="85"/>
      <c r="Z27" s="79" t="s">
        <v>76</v>
      </c>
    </row>
    <row r="28" spans="1:26" ht="27.6" x14ac:dyDescent="0.3">
      <c r="A28" s="81" t="s">
        <v>3</v>
      </c>
      <c r="B28" s="81" t="s">
        <v>21</v>
      </c>
      <c r="C28" s="81" t="s">
        <v>108</v>
      </c>
      <c r="E28" s="88"/>
      <c r="F28" s="89"/>
      <c r="G28" s="80" t="s">
        <v>108</v>
      </c>
      <c r="L28" s="88"/>
      <c r="M28" s="89"/>
      <c r="N28" s="80" t="s">
        <v>108</v>
      </c>
      <c r="P28" s="88"/>
      <c r="Q28" s="89"/>
      <c r="R28" s="80" t="s">
        <v>112</v>
      </c>
      <c r="X28" s="84"/>
      <c r="Y28" s="85" t="s">
        <v>14</v>
      </c>
      <c r="Z28" s="79" t="s">
        <v>58</v>
      </c>
    </row>
    <row r="29" spans="1:26" ht="27.6" x14ac:dyDescent="0.3">
      <c r="A29" s="81" t="s">
        <v>3</v>
      </c>
      <c r="B29" s="81" t="s">
        <v>21</v>
      </c>
      <c r="C29" s="81" t="s">
        <v>109</v>
      </c>
      <c r="E29" s="88"/>
      <c r="F29" s="89"/>
      <c r="G29" s="80" t="s">
        <v>109</v>
      </c>
      <c r="L29" s="88"/>
      <c r="M29" s="89"/>
      <c r="N29" s="80" t="s">
        <v>109</v>
      </c>
      <c r="P29" s="88"/>
      <c r="Q29" s="89" t="s">
        <v>19</v>
      </c>
      <c r="R29" s="80" t="s">
        <v>93</v>
      </c>
      <c r="X29" s="84"/>
      <c r="Y29" s="85"/>
      <c r="Z29" s="79" t="s">
        <v>59</v>
      </c>
    </row>
    <row r="30" spans="1:26" x14ac:dyDescent="0.3">
      <c r="A30" s="81" t="s">
        <v>3</v>
      </c>
      <c r="B30" s="81" t="s">
        <v>23</v>
      </c>
      <c r="C30" s="81" t="s">
        <v>113</v>
      </c>
      <c r="E30" s="88"/>
      <c r="F30" s="89" t="s">
        <v>23</v>
      </c>
      <c r="G30" s="80" t="s">
        <v>113</v>
      </c>
      <c r="L30" s="88"/>
      <c r="M30" s="89" t="s">
        <v>23</v>
      </c>
      <c r="N30" s="80" t="s">
        <v>113</v>
      </c>
      <c r="P30" s="88"/>
      <c r="Q30" s="89"/>
      <c r="R30" s="80" t="s">
        <v>94</v>
      </c>
      <c r="X30" s="84"/>
      <c r="Y30" s="85"/>
      <c r="Z30" s="79" t="s">
        <v>64</v>
      </c>
    </row>
    <row r="31" spans="1:26" x14ac:dyDescent="0.3">
      <c r="A31" s="81" t="s">
        <v>3</v>
      </c>
      <c r="B31" s="81" t="s">
        <v>23</v>
      </c>
      <c r="C31" s="81" t="s">
        <v>114</v>
      </c>
      <c r="E31" s="88"/>
      <c r="F31" s="89"/>
      <c r="G31" s="80" t="s">
        <v>114</v>
      </c>
      <c r="L31" s="88"/>
      <c r="M31" s="89"/>
      <c r="N31" s="80" t="s">
        <v>114</v>
      </c>
      <c r="P31" s="88"/>
      <c r="Q31" s="89"/>
      <c r="R31" s="80" t="s">
        <v>95</v>
      </c>
      <c r="X31" s="84"/>
      <c r="Y31" s="85"/>
      <c r="Z31" s="79" t="s">
        <v>50</v>
      </c>
    </row>
    <row r="32" spans="1:26" x14ac:dyDescent="0.3">
      <c r="A32" s="81" t="s">
        <v>3</v>
      </c>
      <c r="B32" s="81" t="s">
        <v>23</v>
      </c>
      <c r="C32" s="81" t="s">
        <v>115</v>
      </c>
      <c r="E32" s="88"/>
      <c r="F32" s="89"/>
      <c r="G32" s="80" t="s">
        <v>115</v>
      </c>
      <c r="L32" s="88"/>
      <c r="M32" s="89"/>
      <c r="N32" s="80" t="s">
        <v>115</v>
      </c>
      <c r="P32" s="88"/>
      <c r="Q32" s="89"/>
      <c r="R32" s="80" t="s">
        <v>96</v>
      </c>
    </row>
    <row r="33" spans="1:18" x14ac:dyDescent="0.3">
      <c r="A33" s="81" t="s">
        <v>3</v>
      </c>
      <c r="B33" s="81" t="s">
        <v>23</v>
      </c>
      <c r="C33" s="81" t="s">
        <v>116</v>
      </c>
      <c r="E33" s="88"/>
      <c r="F33" s="89"/>
      <c r="G33" s="80" t="s">
        <v>116</v>
      </c>
      <c r="L33" s="88"/>
      <c r="M33" s="89"/>
      <c r="N33" s="80" t="s">
        <v>116</v>
      </c>
      <c r="P33" s="88"/>
      <c r="Q33" s="89"/>
      <c r="R33" s="80" t="s">
        <v>97</v>
      </c>
    </row>
    <row r="34" spans="1:18" ht="27.6" x14ac:dyDescent="0.3">
      <c r="A34" s="81" t="s">
        <v>3</v>
      </c>
      <c r="B34" s="81" t="s">
        <v>25</v>
      </c>
      <c r="C34" s="81" t="s">
        <v>119</v>
      </c>
      <c r="E34" s="88"/>
      <c r="F34" s="89" t="s">
        <v>25</v>
      </c>
      <c r="G34" s="80" t="s">
        <v>119</v>
      </c>
      <c r="L34" s="88"/>
      <c r="M34" s="89" t="s">
        <v>25</v>
      </c>
      <c r="N34" s="80" t="s">
        <v>119</v>
      </c>
      <c r="P34" s="88"/>
      <c r="Q34" s="89" t="s">
        <v>24</v>
      </c>
      <c r="R34" s="80" t="s">
        <v>117</v>
      </c>
    </row>
    <row r="35" spans="1:18" ht="27.6" x14ac:dyDescent="0.3">
      <c r="A35" s="81" t="s">
        <v>3</v>
      </c>
      <c r="B35" s="81" t="s">
        <v>25</v>
      </c>
      <c r="C35" s="81" t="s">
        <v>120</v>
      </c>
      <c r="E35" s="88"/>
      <c r="F35" s="89"/>
      <c r="G35" s="80" t="s">
        <v>120</v>
      </c>
      <c r="L35" s="88"/>
      <c r="M35" s="89"/>
      <c r="N35" s="80" t="s">
        <v>120</v>
      </c>
      <c r="P35" s="88"/>
      <c r="Q35" s="89"/>
      <c r="R35" s="80" t="s">
        <v>118</v>
      </c>
    </row>
    <row r="36" spans="1:18" x14ac:dyDescent="0.3">
      <c r="A36" s="81" t="s">
        <v>3</v>
      </c>
      <c r="B36" s="81" t="s">
        <v>26</v>
      </c>
      <c r="C36" s="81" t="s">
        <v>121</v>
      </c>
      <c r="E36" s="88"/>
      <c r="F36" s="89" t="s">
        <v>26</v>
      </c>
      <c r="G36" s="80" t="s">
        <v>121</v>
      </c>
      <c r="L36" s="88"/>
      <c r="M36" s="89" t="s">
        <v>26</v>
      </c>
      <c r="N36" s="80" t="s">
        <v>121</v>
      </c>
    </row>
    <row r="37" spans="1:18" x14ac:dyDescent="0.3">
      <c r="A37" s="81" t="s">
        <v>3</v>
      </c>
      <c r="B37" s="81" t="s">
        <v>26</v>
      </c>
      <c r="C37" s="81" t="s">
        <v>122</v>
      </c>
      <c r="E37" s="88"/>
      <c r="F37" s="89"/>
      <c r="G37" s="80" t="s">
        <v>122</v>
      </c>
      <c r="L37" s="88"/>
      <c r="M37" s="89"/>
      <c r="N37" s="80" t="s">
        <v>122</v>
      </c>
    </row>
    <row r="38" spans="1:18" x14ac:dyDescent="0.3">
      <c r="A38" s="81" t="s">
        <v>3</v>
      </c>
      <c r="B38" s="81" t="s">
        <v>26</v>
      </c>
      <c r="C38" s="81" t="s">
        <v>123</v>
      </c>
      <c r="E38" s="88"/>
      <c r="F38" s="89"/>
      <c r="G38" s="80" t="s">
        <v>123</v>
      </c>
      <c r="L38" s="88"/>
      <c r="M38" s="89"/>
      <c r="N38" s="80" t="s">
        <v>123</v>
      </c>
    </row>
    <row r="39" spans="1:18" ht="27.6" x14ac:dyDescent="0.3">
      <c r="A39" s="81" t="s">
        <v>3</v>
      </c>
      <c r="B39" s="81" t="s">
        <v>26</v>
      </c>
      <c r="C39" s="81" t="s">
        <v>124</v>
      </c>
      <c r="E39" s="88"/>
      <c r="F39" s="89"/>
      <c r="G39" s="80" t="s">
        <v>124</v>
      </c>
      <c r="L39" s="88"/>
      <c r="M39" s="89"/>
      <c r="N39" s="80" t="s">
        <v>124</v>
      </c>
    </row>
    <row r="40" spans="1:18" x14ac:dyDescent="0.3">
      <c r="A40" s="81" t="s">
        <v>3</v>
      </c>
      <c r="B40" s="81" t="s">
        <v>26</v>
      </c>
      <c r="C40" s="81" t="s">
        <v>125</v>
      </c>
      <c r="E40" s="88"/>
      <c r="F40" s="89"/>
      <c r="G40" s="80" t="s">
        <v>125</v>
      </c>
      <c r="L40" s="88"/>
      <c r="M40" s="89"/>
      <c r="N40" s="80" t="s">
        <v>125</v>
      </c>
    </row>
    <row r="41" spans="1:18" x14ac:dyDescent="0.3">
      <c r="A41" s="81" t="s">
        <v>3</v>
      </c>
      <c r="B41" s="81" t="s">
        <v>22</v>
      </c>
      <c r="C41" s="81" t="s">
        <v>110</v>
      </c>
      <c r="E41" s="88"/>
      <c r="F41" s="89" t="s">
        <v>22</v>
      </c>
      <c r="G41" s="80" t="s">
        <v>110</v>
      </c>
      <c r="L41" s="88"/>
      <c r="M41" s="89" t="s">
        <v>22</v>
      </c>
      <c r="N41" s="80" t="s">
        <v>110</v>
      </c>
    </row>
    <row r="42" spans="1:18" x14ac:dyDescent="0.3">
      <c r="A42" s="81" t="s">
        <v>3</v>
      </c>
      <c r="B42" s="81" t="s">
        <v>22</v>
      </c>
      <c r="C42" s="81" t="s">
        <v>111</v>
      </c>
      <c r="E42" s="88"/>
      <c r="F42" s="89"/>
      <c r="G42" s="80" t="s">
        <v>111</v>
      </c>
      <c r="L42" s="88"/>
      <c r="M42" s="89"/>
      <c r="N42" s="80" t="s">
        <v>111</v>
      </c>
    </row>
    <row r="43" spans="1:18" x14ac:dyDescent="0.3">
      <c r="A43" s="81" t="s">
        <v>3</v>
      </c>
      <c r="B43" s="81" t="s">
        <v>22</v>
      </c>
      <c r="C43" s="81" t="s">
        <v>101</v>
      </c>
      <c r="E43" s="88"/>
      <c r="F43" s="89"/>
      <c r="G43" s="80" t="s">
        <v>101</v>
      </c>
      <c r="L43" s="88"/>
      <c r="M43" s="89"/>
      <c r="N43" s="80" t="s">
        <v>101</v>
      </c>
    </row>
    <row r="44" spans="1:18" x14ac:dyDescent="0.3">
      <c r="A44" s="81" t="s">
        <v>3</v>
      </c>
      <c r="B44" s="81" t="s">
        <v>22</v>
      </c>
      <c r="C44" s="81" t="s">
        <v>112</v>
      </c>
      <c r="E44" s="88"/>
      <c r="F44" s="89"/>
      <c r="G44" s="80" t="s">
        <v>112</v>
      </c>
      <c r="L44" s="88"/>
      <c r="M44" s="89"/>
      <c r="N44" s="80" t="s">
        <v>112</v>
      </c>
    </row>
    <row r="45" spans="1:18" x14ac:dyDescent="0.3">
      <c r="A45" s="81" t="s">
        <v>3</v>
      </c>
      <c r="B45" s="81" t="s">
        <v>19</v>
      </c>
      <c r="C45" s="81" t="s">
        <v>93</v>
      </c>
      <c r="E45" s="88"/>
      <c r="F45" s="89" t="s">
        <v>19</v>
      </c>
      <c r="G45" s="80" t="s">
        <v>93</v>
      </c>
      <c r="L45" s="88"/>
      <c r="M45" s="89" t="s">
        <v>19</v>
      </c>
      <c r="N45" s="80" t="s">
        <v>93</v>
      </c>
    </row>
    <row r="46" spans="1:18" x14ac:dyDescent="0.3">
      <c r="A46" s="81" t="s">
        <v>3</v>
      </c>
      <c r="B46" s="81" t="s">
        <v>19</v>
      </c>
      <c r="C46" s="81" t="s">
        <v>94</v>
      </c>
      <c r="E46" s="88"/>
      <c r="F46" s="89"/>
      <c r="G46" s="80" t="s">
        <v>94</v>
      </c>
      <c r="L46" s="88"/>
      <c r="M46" s="89"/>
      <c r="N46" s="80" t="s">
        <v>94</v>
      </c>
    </row>
    <row r="47" spans="1:18" x14ac:dyDescent="0.3">
      <c r="A47" s="81" t="s">
        <v>3</v>
      </c>
      <c r="B47" s="81" t="s">
        <v>19</v>
      </c>
      <c r="C47" s="81" t="s">
        <v>95</v>
      </c>
      <c r="E47" s="88"/>
      <c r="F47" s="89"/>
      <c r="G47" s="80" t="s">
        <v>95</v>
      </c>
      <c r="L47" s="88"/>
      <c r="M47" s="89"/>
      <c r="N47" s="80" t="s">
        <v>95</v>
      </c>
    </row>
    <row r="48" spans="1:18" x14ac:dyDescent="0.3">
      <c r="A48" s="81" t="s">
        <v>3</v>
      </c>
      <c r="B48" s="81" t="s">
        <v>19</v>
      </c>
      <c r="C48" s="81" t="s">
        <v>96</v>
      </c>
      <c r="E48" s="88"/>
      <c r="F48" s="89"/>
      <c r="G48" s="80" t="s">
        <v>96</v>
      </c>
      <c r="L48" s="88"/>
      <c r="M48" s="89"/>
      <c r="N48" s="80" t="s">
        <v>96</v>
      </c>
    </row>
    <row r="49" spans="1:14" x14ac:dyDescent="0.3">
      <c r="A49" s="81" t="s">
        <v>3</v>
      </c>
      <c r="B49" s="81" t="s">
        <v>19</v>
      </c>
      <c r="C49" s="81" t="s">
        <v>97</v>
      </c>
      <c r="E49" s="88"/>
      <c r="F49" s="89"/>
      <c r="G49" s="80" t="s">
        <v>97</v>
      </c>
      <c r="L49" s="88"/>
      <c r="M49" s="89"/>
      <c r="N49" s="80" t="s">
        <v>97</v>
      </c>
    </row>
    <row r="50" spans="1:14" x14ac:dyDescent="0.3">
      <c r="A50" s="81" t="s">
        <v>3</v>
      </c>
      <c r="B50" s="81" t="s">
        <v>24</v>
      </c>
      <c r="C50" s="81" t="s">
        <v>117</v>
      </c>
      <c r="E50" s="88"/>
      <c r="F50" s="89" t="s">
        <v>24</v>
      </c>
      <c r="G50" s="80" t="s">
        <v>117</v>
      </c>
      <c r="L50" s="88"/>
      <c r="M50" s="89" t="s">
        <v>24</v>
      </c>
      <c r="N50" s="80" t="s">
        <v>117</v>
      </c>
    </row>
    <row r="51" spans="1:14" x14ac:dyDescent="0.3">
      <c r="A51" s="81" t="s">
        <v>3</v>
      </c>
      <c r="B51" s="81" t="s">
        <v>24</v>
      </c>
      <c r="C51" s="81" t="s">
        <v>118</v>
      </c>
      <c r="E51" s="88"/>
      <c r="F51" s="89"/>
      <c r="G51" s="80" t="s">
        <v>118</v>
      </c>
      <c r="L51" s="88"/>
      <c r="M51" s="89"/>
      <c r="N51" s="80" t="s">
        <v>118</v>
      </c>
    </row>
    <row r="52" spans="1:14" x14ac:dyDescent="0.3">
      <c r="A52" s="82" t="s">
        <v>0</v>
      </c>
      <c r="B52" s="82" t="s">
        <v>8</v>
      </c>
      <c r="C52" s="82" t="s">
        <v>45</v>
      </c>
      <c r="E52" s="86" t="s">
        <v>0</v>
      </c>
      <c r="F52" s="87" t="s">
        <v>8</v>
      </c>
      <c r="G52" s="78" t="s">
        <v>45</v>
      </c>
      <c r="L52" s="86" t="s">
        <v>0</v>
      </c>
      <c r="M52" s="87" t="s">
        <v>8</v>
      </c>
      <c r="N52" s="78" t="s">
        <v>45</v>
      </c>
    </row>
    <row r="53" spans="1:14" x14ac:dyDescent="0.3">
      <c r="A53" s="82" t="s">
        <v>0</v>
      </c>
      <c r="B53" s="82" t="s">
        <v>8</v>
      </c>
      <c r="C53" s="82" t="s">
        <v>46</v>
      </c>
      <c r="E53" s="86"/>
      <c r="F53" s="87"/>
      <c r="G53" s="78" t="s">
        <v>46</v>
      </c>
      <c r="L53" s="86"/>
      <c r="M53" s="87"/>
      <c r="N53" s="78" t="s">
        <v>46</v>
      </c>
    </row>
    <row r="54" spans="1:14" ht="27.6" x14ac:dyDescent="0.3">
      <c r="A54" s="82" t="s">
        <v>0</v>
      </c>
      <c r="B54" s="82" t="s">
        <v>5</v>
      </c>
      <c r="C54" s="82" t="s">
        <v>28</v>
      </c>
      <c r="E54" s="86"/>
      <c r="F54" s="87" t="s">
        <v>5</v>
      </c>
      <c r="G54" s="78" t="s">
        <v>28</v>
      </c>
      <c r="L54" s="86"/>
      <c r="M54" s="87" t="s">
        <v>5</v>
      </c>
      <c r="N54" s="78" t="s">
        <v>28</v>
      </c>
    </row>
    <row r="55" spans="1:14" ht="27.6" x14ac:dyDescent="0.3">
      <c r="A55" s="82" t="s">
        <v>0</v>
      </c>
      <c r="B55" s="82" t="s">
        <v>5</v>
      </c>
      <c r="C55" s="82" t="s">
        <v>34</v>
      </c>
      <c r="E55" s="86"/>
      <c r="F55" s="87"/>
      <c r="G55" s="78" t="s">
        <v>34</v>
      </c>
      <c r="L55" s="86"/>
      <c r="M55" s="87"/>
      <c r="N55" s="78" t="s">
        <v>34</v>
      </c>
    </row>
    <row r="56" spans="1:14" ht="27.6" x14ac:dyDescent="0.3">
      <c r="A56" s="82" t="s">
        <v>0</v>
      </c>
      <c r="B56" s="82" t="s">
        <v>5</v>
      </c>
      <c r="C56" s="82" t="s">
        <v>35</v>
      </c>
      <c r="E56" s="86"/>
      <c r="F56" s="87"/>
      <c r="G56" s="78" t="s">
        <v>35</v>
      </c>
      <c r="L56" s="86"/>
      <c r="M56" s="87"/>
      <c r="N56" s="78" t="s">
        <v>35</v>
      </c>
    </row>
    <row r="57" spans="1:14" ht="27.6" x14ac:dyDescent="0.3">
      <c r="A57" s="82" t="s">
        <v>0</v>
      </c>
      <c r="B57" s="82" t="s">
        <v>6</v>
      </c>
      <c r="C57" s="82" t="s">
        <v>29</v>
      </c>
      <c r="E57" s="86"/>
      <c r="F57" s="87" t="s">
        <v>6</v>
      </c>
      <c r="G57" s="78" t="s">
        <v>29</v>
      </c>
      <c r="L57" s="86"/>
      <c r="M57" s="87" t="s">
        <v>6</v>
      </c>
      <c r="N57" s="78" t="s">
        <v>29</v>
      </c>
    </row>
    <row r="58" spans="1:14" ht="27.6" x14ac:dyDescent="0.3">
      <c r="A58" s="82" t="s">
        <v>0</v>
      </c>
      <c r="B58" s="82" t="s">
        <v>6</v>
      </c>
      <c r="C58" s="82" t="s">
        <v>36</v>
      </c>
      <c r="E58" s="86"/>
      <c r="F58" s="87"/>
      <c r="G58" s="78" t="s">
        <v>36</v>
      </c>
      <c r="L58" s="86"/>
      <c r="M58" s="87"/>
      <c r="N58" s="78" t="s">
        <v>36</v>
      </c>
    </row>
    <row r="59" spans="1:14" ht="27.6" x14ac:dyDescent="0.3">
      <c r="A59" s="82" t="s">
        <v>0</v>
      </c>
      <c r="B59" s="82" t="s">
        <v>6</v>
      </c>
      <c r="C59" s="82" t="s">
        <v>37</v>
      </c>
      <c r="E59" s="86"/>
      <c r="F59" s="87"/>
      <c r="G59" s="78" t="s">
        <v>37</v>
      </c>
      <c r="L59" s="86"/>
      <c r="M59" s="87"/>
      <c r="N59" s="78" t="s">
        <v>37</v>
      </c>
    </row>
    <row r="60" spans="1:14" ht="27.6" x14ac:dyDescent="0.3">
      <c r="A60" s="82" t="s">
        <v>0</v>
      </c>
      <c r="B60" s="82" t="s">
        <v>6</v>
      </c>
      <c r="C60" s="82" t="s">
        <v>38</v>
      </c>
      <c r="E60" s="86"/>
      <c r="F60" s="87"/>
      <c r="G60" s="78" t="s">
        <v>38</v>
      </c>
      <c r="L60" s="86"/>
      <c r="M60" s="87"/>
      <c r="N60" s="78" t="s">
        <v>38</v>
      </c>
    </row>
    <row r="61" spans="1:14" ht="27.6" x14ac:dyDescent="0.3">
      <c r="A61" s="82" t="s">
        <v>0</v>
      </c>
      <c r="B61" s="82" t="s">
        <v>6</v>
      </c>
      <c r="C61" s="82" t="s">
        <v>39</v>
      </c>
      <c r="E61" s="86"/>
      <c r="F61" s="87"/>
      <c r="G61" s="78" t="s">
        <v>39</v>
      </c>
      <c r="L61" s="86"/>
      <c r="M61" s="87"/>
      <c r="N61" s="78" t="s">
        <v>39</v>
      </c>
    </row>
    <row r="62" spans="1:14" ht="27.6" x14ac:dyDescent="0.3">
      <c r="A62" s="82" t="s">
        <v>0</v>
      </c>
      <c r="B62" s="82" t="s">
        <v>6</v>
      </c>
      <c r="C62" s="82" t="s">
        <v>42</v>
      </c>
      <c r="E62" s="86"/>
      <c r="F62" s="87"/>
      <c r="G62" s="78" t="s">
        <v>42</v>
      </c>
      <c r="L62" s="86"/>
      <c r="M62" s="87"/>
      <c r="N62" s="78" t="s">
        <v>42</v>
      </c>
    </row>
    <row r="63" spans="1:14" ht="27.6" x14ac:dyDescent="0.3">
      <c r="A63" s="82" t="s">
        <v>0</v>
      </c>
      <c r="B63" s="82" t="s">
        <v>6</v>
      </c>
      <c r="C63" s="82" t="s">
        <v>44</v>
      </c>
      <c r="E63" s="86"/>
      <c r="F63" s="87"/>
      <c r="G63" s="78" t="s">
        <v>44</v>
      </c>
      <c r="L63" s="86"/>
      <c r="M63" s="87"/>
      <c r="N63" s="78" t="s">
        <v>44</v>
      </c>
    </row>
    <row r="64" spans="1:14" ht="27.6" x14ac:dyDescent="0.3">
      <c r="A64" s="82" t="s">
        <v>0</v>
      </c>
      <c r="B64" s="82" t="s">
        <v>4</v>
      </c>
      <c r="C64" s="82" t="s">
        <v>27</v>
      </c>
      <c r="E64" s="86"/>
      <c r="F64" s="87" t="s">
        <v>4</v>
      </c>
      <c r="G64" s="78" t="s">
        <v>27</v>
      </c>
      <c r="L64" s="86"/>
      <c r="M64" s="87" t="s">
        <v>4</v>
      </c>
      <c r="N64" s="78" t="s">
        <v>27</v>
      </c>
    </row>
    <row r="65" spans="1:14" ht="27.6" x14ac:dyDescent="0.3">
      <c r="A65" s="82" t="s">
        <v>0</v>
      </c>
      <c r="B65" s="82" t="s">
        <v>4</v>
      </c>
      <c r="C65" s="82" t="s">
        <v>33</v>
      </c>
      <c r="E65" s="86"/>
      <c r="F65" s="87"/>
      <c r="G65" s="78" t="s">
        <v>33</v>
      </c>
      <c r="L65" s="86"/>
      <c r="M65" s="87"/>
      <c r="N65" s="78" t="s">
        <v>33</v>
      </c>
    </row>
    <row r="66" spans="1:14" ht="27.6" x14ac:dyDescent="0.3">
      <c r="A66" s="82" t="s">
        <v>0</v>
      </c>
      <c r="B66" s="82" t="s">
        <v>4</v>
      </c>
      <c r="C66" s="82" t="s">
        <v>40</v>
      </c>
      <c r="E66" s="86"/>
      <c r="F66" s="87"/>
      <c r="G66" s="78" t="s">
        <v>40</v>
      </c>
      <c r="L66" s="86"/>
      <c r="M66" s="87"/>
      <c r="N66" s="78" t="s">
        <v>40</v>
      </c>
    </row>
    <row r="67" spans="1:14" ht="27.6" x14ac:dyDescent="0.3">
      <c r="A67" s="82" t="s">
        <v>0</v>
      </c>
      <c r="B67" s="82" t="s">
        <v>4</v>
      </c>
      <c r="C67" s="82" t="s">
        <v>41</v>
      </c>
      <c r="E67" s="86"/>
      <c r="F67" s="87"/>
      <c r="G67" s="78" t="s">
        <v>41</v>
      </c>
      <c r="L67" s="86"/>
      <c r="M67" s="87"/>
      <c r="N67" s="78" t="s">
        <v>41</v>
      </c>
    </row>
    <row r="68" spans="1:14" ht="27.6" x14ac:dyDescent="0.3">
      <c r="A68" s="82" t="s">
        <v>0</v>
      </c>
      <c r="B68" s="82" t="s">
        <v>4</v>
      </c>
      <c r="C68" s="82" t="s">
        <v>47</v>
      </c>
      <c r="E68" s="86"/>
      <c r="F68" s="87"/>
      <c r="G68" s="78" t="s">
        <v>47</v>
      </c>
      <c r="L68" s="86"/>
      <c r="M68" s="87"/>
      <c r="N68" s="78" t="s">
        <v>47</v>
      </c>
    </row>
    <row r="69" spans="1:14" ht="27.6" x14ac:dyDescent="0.3">
      <c r="A69" s="82" t="s">
        <v>0</v>
      </c>
      <c r="B69" s="82" t="s">
        <v>7</v>
      </c>
      <c r="C69" s="82" t="s">
        <v>30</v>
      </c>
      <c r="E69" s="86"/>
      <c r="F69" s="87" t="s">
        <v>7</v>
      </c>
      <c r="G69" s="78" t="s">
        <v>30</v>
      </c>
      <c r="L69" s="86"/>
      <c r="M69" s="87" t="s">
        <v>7</v>
      </c>
      <c r="N69" s="78" t="s">
        <v>30</v>
      </c>
    </row>
    <row r="70" spans="1:14" ht="27.6" x14ac:dyDescent="0.3">
      <c r="A70" s="82" t="s">
        <v>0</v>
      </c>
      <c r="B70" s="82" t="s">
        <v>7</v>
      </c>
      <c r="C70" s="82" t="s">
        <v>31</v>
      </c>
      <c r="E70" s="86"/>
      <c r="F70" s="87"/>
      <c r="G70" s="78" t="s">
        <v>31</v>
      </c>
      <c r="L70" s="86"/>
      <c r="M70" s="87"/>
      <c r="N70" s="78" t="s">
        <v>31</v>
      </c>
    </row>
    <row r="71" spans="1:14" ht="27.6" x14ac:dyDescent="0.3">
      <c r="A71" s="82" t="s">
        <v>0</v>
      </c>
      <c r="B71" s="82" t="s">
        <v>7</v>
      </c>
      <c r="C71" s="82" t="s">
        <v>32</v>
      </c>
      <c r="E71" s="86"/>
      <c r="F71" s="87"/>
      <c r="G71" s="78" t="s">
        <v>32</v>
      </c>
      <c r="L71" s="86"/>
      <c r="M71" s="87"/>
      <c r="N71" s="78" t="s">
        <v>32</v>
      </c>
    </row>
    <row r="72" spans="1:14" ht="27.6" x14ac:dyDescent="0.3">
      <c r="A72" s="82" t="s">
        <v>0</v>
      </c>
      <c r="B72" s="82" t="s">
        <v>7</v>
      </c>
      <c r="C72" s="82" t="s">
        <v>43</v>
      </c>
      <c r="E72" s="86"/>
      <c r="F72" s="87"/>
      <c r="G72" s="78" t="s">
        <v>43</v>
      </c>
      <c r="L72" s="86"/>
      <c r="M72" s="87"/>
      <c r="N72" s="78" t="s">
        <v>43</v>
      </c>
    </row>
    <row r="73" spans="1:14" ht="27.6" x14ac:dyDescent="0.3">
      <c r="A73" s="83" t="s">
        <v>1</v>
      </c>
      <c r="B73" s="83" t="s">
        <v>12</v>
      </c>
      <c r="C73" s="83" t="s">
        <v>54</v>
      </c>
      <c r="E73" s="84" t="s">
        <v>1</v>
      </c>
      <c r="F73" s="85" t="s">
        <v>12</v>
      </c>
      <c r="G73" s="79" t="s">
        <v>54</v>
      </c>
      <c r="L73" s="84" t="s">
        <v>1</v>
      </c>
      <c r="M73" s="85" t="s">
        <v>12</v>
      </c>
      <c r="N73" s="79" t="s">
        <v>54</v>
      </c>
    </row>
    <row r="74" spans="1:14" ht="27.6" x14ac:dyDescent="0.3">
      <c r="A74" s="83" t="s">
        <v>1</v>
      </c>
      <c r="B74" s="83" t="s">
        <v>12</v>
      </c>
      <c r="C74" s="83" t="s">
        <v>65</v>
      </c>
      <c r="E74" s="84"/>
      <c r="F74" s="85"/>
      <c r="G74" s="79" t="s">
        <v>65</v>
      </c>
      <c r="L74" s="84"/>
      <c r="M74" s="85"/>
      <c r="N74" s="79" t="s">
        <v>65</v>
      </c>
    </row>
    <row r="75" spans="1:14" ht="27.6" x14ac:dyDescent="0.3">
      <c r="A75" s="83" t="s">
        <v>1</v>
      </c>
      <c r="B75" s="83" t="s">
        <v>12</v>
      </c>
      <c r="C75" s="83" t="s">
        <v>66</v>
      </c>
      <c r="E75" s="84"/>
      <c r="F75" s="85"/>
      <c r="G75" s="79" t="s">
        <v>66</v>
      </c>
      <c r="L75" s="84"/>
      <c r="M75" s="85"/>
      <c r="N75" s="79" t="s">
        <v>66</v>
      </c>
    </row>
    <row r="76" spans="1:14" ht="27.6" x14ac:dyDescent="0.3">
      <c r="A76" s="83" t="s">
        <v>1</v>
      </c>
      <c r="B76" s="83" t="s">
        <v>12</v>
      </c>
      <c r="C76" s="83" t="s">
        <v>67</v>
      </c>
      <c r="E76" s="84"/>
      <c r="F76" s="85"/>
      <c r="G76" s="79" t="s">
        <v>67</v>
      </c>
      <c r="L76" s="84"/>
      <c r="M76" s="85"/>
      <c r="N76" s="79" t="s">
        <v>67</v>
      </c>
    </row>
    <row r="77" spans="1:14" ht="27.6" x14ac:dyDescent="0.3">
      <c r="A77" s="83" t="s">
        <v>1</v>
      </c>
      <c r="B77" s="83" t="s">
        <v>12</v>
      </c>
      <c r="C77" s="83" t="s">
        <v>68</v>
      </c>
      <c r="E77" s="84"/>
      <c r="F77" s="85"/>
      <c r="G77" s="79" t="s">
        <v>68</v>
      </c>
      <c r="L77" s="84"/>
      <c r="M77" s="85"/>
      <c r="N77" s="79" t="s">
        <v>68</v>
      </c>
    </row>
    <row r="78" spans="1:14" ht="27.6" x14ac:dyDescent="0.3">
      <c r="A78" s="83" t="s">
        <v>1</v>
      </c>
      <c r="B78" s="83" t="s">
        <v>13</v>
      </c>
      <c r="C78" s="83" t="s">
        <v>56</v>
      </c>
      <c r="E78" s="84"/>
      <c r="F78" s="85" t="s">
        <v>13</v>
      </c>
      <c r="G78" s="79" t="s">
        <v>56</v>
      </c>
      <c r="L78" s="84"/>
      <c r="M78" s="85" t="s">
        <v>13</v>
      </c>
      <c r="N78" s="79" t="s">
        <v>56</v>
      </c>
    </row>
    <row r="79" spans="1:14" ht="27.6" x14ac:dyDescent="0.3">
      <c r="A79" s="83" t="s">
        <v>1</v>
      </c>
      <c r="B79" s="83" t="s">
        <v>13</v>
      </c>
      <c r="C79" s="83" t="s">
        <v>57</v>
      </c>
      <c r="E79" s="84"/>
      <c r="F79" s="85"/>
      <c r="G79" s="79" t="s">
        <v>57</v>
      </c>
      <c r="L79" s="84"/>
      <c r="M79" s="85"/>
      <c r="N79" s="79" t="s">
        <v>57</v>
      </c>
    </row>
    <row r="80" spans="1:14" ht="27.6" x14ac:dyDescent="0.3">
      <c r="A80" s="83" t="s">
        <v>1</v>
      </c>
      <c r="B80" s="83" t="s">
        <v>13</v>
      </c>
      <c r="C80" s="83" t="s">
        <v>73</v>
      </c>
      <c r="E80" s="84"/>
      <c r="F80" s="85"/>
      <c r="G80" s="79" t="s">
        <v>73</v>
      </c>
      <c r="L80" s="84"/>
      <c r="M80" s="85"/>
      <c r="N80" s="79" t="s">
        <v>73</v>
      </c>
    </row>
    <row r="81" spans="1:14" ht="27.6" x14ac:dyDescent="0.3">
      <c r="A81" s="83" t="s">
        <v>1</v>
      </c>
      <c r="B81" s="83" t="s">
        <v>13</v>
      </c>
      <c r="C81" s="83" t="s">
        <v>77</v>
      </c>
      <c r="E81" s="84"/>
      <c r="F81" s="85"/>
      <c r="G81" s="79" t="s">
        <v>77</v>
      </c>
      <c r="L81" s="84"/>
      <c r="M81" s="85"/>
      <c r="N81" s="79" t="s">
        <v>77</v>
      </c>
    </row>
    <row r="82" spans="1:14" ht="27.6" x14ac:dyDescent="0.3">
      <c r="A82" s="83" t="s">
        <v>1</v>
      </c>
      <c r="B82" s="83" t="s">
        <v>11</v>
      </c>
      <c r="C82" s="83" t="s">
        <v>52</v>
      </c>
      <c r="E82" s="84"/>
      <c r="F82" s="85" t="s">
        <v>11</v>
      </c>
      <c r="G82" s="79" t="s">
        <v>52</v>
      </c>
      <c r="L82" s="84"/>
      <c r="M82" s="85" t="s">
        <v>11</v>
      </c>
      <c r="N82" s="79" t="s">
        <v>52</v>
      </c>
    </row>
    <row r="83" spans="1:14" ht="27.6" x14ac:dyDescent="0.3">
      <c r="A83" s="83" t="s">
        <v>1</v>
      </c>
      <c r="B83" s="83" t="s">
        <v>11</v>
      </c>
      <c r="C83" s="83" t="s">
        <v>55</v>
      </c>
      <c r="E83" s="84"/>
      <c r="F83" s="85"/>
      <c r="G83" s="79" t="s">
        <v>55</v>
      </c>
      <c r="L83" s="84"/>
      <c r="M83" s="85"/>
      <c r="N83" s="79" t="s">
        <v>55</v>
      </c>
    </row>
    <row r="84" spans="1:14" ht="27.6" x14ac:dyDescent="0.3">
      <c r="A84" s="83" t="s">
        <v>1</v>
      </c>
      <c r="B84" s="83" t="s">
        <v>9</v>
      </c>
      <c r="C84" s="83" t="s">
        <v>48</v>
      </c>
      <c r="E84" s="84"/>
      <c r="F84" s="85" t="s">
        <v>9</v>
      </c>
      <c r="G84" s="79" t="s">
        <v>48</v>
      </c>
      <c r="L84" s="84"/>
      <c r="M84" s="85" t="s">
        <v>9</v>
      </c>
      <c r="N84" s="79" t="s">
        <v>48</v>
      </c>
    </row>
    <row r="85" spans="1:14" ht="27.6" x14ac:dyDescent="0.3">
      <c r="A85" s="83" t="s">
        <v>1</v>
      </c>
      <c r="B85" s="83" t="s">
        <v>9</v>
      </c>
      <c r="C85" s="83" t="s">
        <v>49</v>
      </c>
      <c r="E85" s="84"/>
      <c r="F85" s="85"/>
      <c r="G85" s="79" t="s">
        <v>49</v>
      </c>
      <c r="L85" s="84"/>
      <c r="M85" s="85"/>
      <c r="N85" s="79" t="s">
        <v>49</v>
      </c>
    </row>
    <row r="86" spans="1:14" ht="27.6" x14ac:dyDescent="0.3">
      <c r="A86" s="83" t="s">
        <v>1</v>
      </c>
      <c r="B86" s="83" t="s">
        <v>9</v>
      </c>
      <c r="C86" s="83" t="s">
        <v>51</v>
      </c>
      <c r="E86" s="84"/>
      <c r="F86" s="85"/>
      <c r="G86" s="79" t="s">
        <v>51</v>
      </c>
      <c r="L86" s="84"/>
      <c r="M86" s="85"/>
      <c r="N86" s="79" t="s">
        <v>51</v>
      </c>
    </row>
    <row r="87" spans="1:14" ht="27.6" x14ac:dyDescent="0.3">
      <c r="A87" s="83" t="s">
        <v>1</v>
      </c>
      <c r="B87" s="83" t="s">
        <v>9</v>
      </c>
      <c r="C87" s="83" t="s">
        <v>53</v>
      </c>
      <c r="E87" s="84"/>
      <c r="F87" s="85"/>
      <c r="G87" s="79" t="s">
        <v>53</v>
      </c>
      <c r="L87" s="84"/>
      <c r="M87" s="85"/>
      <c r="N87" s="79" t="s">
        <v>53</v>
      </c>
    </row>
    <row r="88" spans="1:14" ht="27.6" x14ac:dyDescent="0.3">
      <c r="A88" s="83" t="s">
        <v>1</v>
      </c>
      <c r="B88" s="83" t="s">
        <v>9</v>
      </c>
      <c r="C88" s="83" t="s">
        <v>60</v>
      </c>
      <c r="E88" s="84"/>
      <c r="F88" s="85"/>
      <c r="G88" s="79" t="s">
        <v>60</v>
      </c>
      <c r="L88" s="84"/>
      <c r="M88" s="85"/>
      <c r="N88" s="79" t="s">
        <v>60</v>
      </c>
    </row>
    <row r="89" spans="1:14" ht="27.6" x14ac:dyDescent="0.3">
      <c r="A89" s="83" t="s">
        <v>1</v>
      </c>
      <c r="B89" s="83" t="s">
        <v>9</v>
      </c>
      <c r="C89" s="83" t="s">
        <v>61</v>
      </c>
      <c r="E89" s="84"/>
      <c r="F89" s="85"/>
      <c r="G89" s="79" t="s">
        <v>61</v>
      </c>
      <c r="L89" s="84"/>
      <c r="M89" s="85"/>
      <c r="N89" s="79" t="s">
        <v>61</v>
      </c>
    </row>
    <row r="90" spans="1:14" ht="27.6" x14ac:dyDescent="0.3">
      <c r="A90" s="83" t="s">
        <v>1</v>
      </c>
      <c r="B90" s="83" t="s">
        <v>9</v>
      </c>
      <c r="C90" s="83" t="s">
        <v>62</v>
      </c>
      <c r="E90" s="84"/>
      <c r="F90" s="85"/>
      <c r="G90" s="79" t="s">
        <v>62</v>
      </c>
      <c r="L90" s="84"/>
      <c r="M90" s="85"/>
      <c r="N90" s="79" t="s">
        <v>62</v>
      </c>
    </row>
    <row r="91" spans="1:14" ht="27.6" x14ac:dyDescent="0.3">
      <c r="A91" s="83" t="s">
        <v>1</v>
      </c>
      <c r="B91" s="83" t="s">
        <v>9</v>
      </c>
      <c r="C91" s="83" t="s">
        <v>63</v>
      </c>
      <c r="E91" s="84"/>
      <c r="F91" s="85"/>
      <c r="G91" s="79" t="s">
        <v>63</v>
      </c>
      <c r="L91" s="84"/>
      <c r="M91" s="85"/>
      <c r="N91" s="79" t="s">
        <v>63</v>
      </c>
    </row>
    <row r="92" spans="1:14" ht="27.6" x14ac:dyDescent="0.3">
      <c r="A92" s="83" t="s">
        <v>1</v>
      </c>
      <c r="B92" s="83" t="s">
        <v>9</v>
      </c>
      <c r="C92" s="83" t="s">
        <v>69</v>
      </c>
      <c r="E92" s="84"/>
      <c r="F92" s="85"/>
      <c r="G92" s="79" t="s">
        <v>69</v>
      </c>
      <c r="L92" s="84"/>
      <c r="M92" s="85"/>
      <c r="N92" s="79" t="s">
        <v>69</v>
      </c>
    </row>
    <row r="93" spans="1:14" ht="27.6" x14ac:dyDescent="0.3">
      <c r="A93" s="83" t="s">
        <v>1</v>
      </c>
      <c r="B93" s="83" t="s">
        <v>15</v>
      </c>
      <c r="C93" s="83" t="s">
        <v>70</v>
      </c>
      <c r="E93" s="84"/>
      <c r="F93" s="85" t="s">
        <v>15</v>
      </c>
      <c r="G93" s="79" t="s">
        <v>70</v>
      </c>
      <c r="L93" s="84"/>
      <c r="M93" s="85" t="s">
        <v>15</v>
      </c>
      <c r="N93" s="79" t="s">
        <v>70</v>
      </c>
    </row>
    <row r="94" spans="1:14" ht="27.6" x14ac:dyDescent="0.3">
      <c r="A94" s="83" t="s">
        <v>1</v>
      </c>
      <c r="B94" s="83" t="s">
        <v>15</v>
      </c>
      <c r="C94" s="83" t="s">
        <v>71</v>
      </c>
      <c r="E94" s="84"/>
      <c r="F94" s="85"/>
      <c r="G94" s="79" t="s">
        <v>71</v>
      </c>
      <c r="L94" s="84"/>
      <c r="M94" s="85"/>
      <c r="N94" s="79" t="s">
        <v>71</v>
      </c>
    </row>
    <row r="95" spans="1:14" ht="27.6" x14ac:dyDescent="0.3">
      <c r="A95" s="83" t="s">
        <v>1</v>
      </c>
      <c r="B95" s="83" t="s">
        <v>15</v>
      </c>
      <c r="C95" s="83" t="s">
        <v>72</v>
      </c>
      <c r="E95" s="84"/>
      <c r="F95" s="85"/>
      <c r="G95" s="79" t="s">
        <v>72</v>
      </c>
      <c r="L95" s="84"/>
      <c r="M95" s="85"/>
      <c r="N95" s="79" t="s">
        <v>72</v>
      </c>
    </row>
    <row r="96" spans="1:14" ht="27.6" x14ac:dyDescent="0.3">
      <c r="A96" s="83" t="s">
        <v>1</v>
      </c>
      <c r="B96" s="83" t="s">
        <v>15</v>
      </c>
      <c r="C96" s="83" t="s">
        <v>74</v>
      </c>
      <c r="E96" s="84"/>
      <c r="F96" s="85"/>
      <c r="G96" s="79" t="s">
        <v>74</v>
      </c>
      <c r="L96" s="84"/>
      <c r="M96" s="85"/>
      <c r="N96" s="79" t="s">
        <v>74</v>
      </c>
    </row>
    <row r="97" spans="1:14" ht="27.6" x14ac:dyDescent="0.3">
      <c r="A97" s="83" t="s">
        <v>1</v>
      </c>
      <c r="B97" s="83" t="s">
        <v>15</v>
      </c>
      <c r="C97" s="83" t="s">
        <v>75</v>
      </c>
      <c r="E97" s="84"/>
      <c r="F97" s="85"/>
      <c r="G97" s="79" t="s">
        <v>75</v>
      </c>
      <c r="L97" s="84"/>
      <c r="M97" s="85"/>
      <c r="N97" s="79" t="s">
        <v>75</v>
      </c>
    </row>
    <row r="98" spans="1:14" ht="27.6" x14ac:dyDescent="0.3">
      <c r="A98" s="83" t="s">
        <v>1</v>
      </c>
      <c r="B98" s="83" t="s">
        <v>15</v>
      </c>
      <c r="C98" s="83" t="s">
        <v>76</v>
      </c>
      <c r="E98" s="84"/>
      <c r="F98" s="85"/>
      <c r="G98" s="79" t="s">
        <v>76</v>
      </c>
      <c r="L98" s="84"/>
      <c r="M98" s="85"/>
      <c r="N98" s="79" t="s">
        <v>76</v>
      </c>
    </row>
    <row r="99" spans="1:14" ht="27.6" x14ac:dyDescent="0.3">
      <c r="A99" s="83" t="s">
        <v>1</v>
      </c>
      <c r="B99" s="83" t="s">
        <v>14</v>
      </c>
      <c r="C99" s="83" t="s">
        <v>58</v>
      </c>
      <c r="E99" s="84"/>
      <c r="F99" s="85" t="s">
        <v>14</v>
      </c>
      <c r="G99" s="79" t="s">
        <v>58</v>
      </c>
      <c r="L99" s="84"/>
      <c r="M99" s="85" t="s">
        <v>14</v>
      </c>
      <c r="N99" s="79" t="s">
        <v>58</v>
      </c>
    </row>
    <row r="100" spans="1:14" ht="27.6" x14ac:dyDescent="0.3">
      <c r="A100" s="83" t="s">
        <v>1</v>
      </c>
      <c r="B100" s="83" t="s">
        <v>14</v>
      </c>
      <c r="C100" s="83" t="s">
        <v>59</v>
      </c>
      <c r="E100" s="84"/>
      <c r="F100" s="85"/>
      <c r="G100" s="79" t="s">
        <v>59</v>
      </c>
      <c r="L100" s="84"/>
      <c r="M100" s="85"/>
      <c r="N100" s="79" t="s">
        <v>59</v>
      </c>
    </row>
    <row r="101" spans="1:14" ht="27.6" x14ac:dyDescent="0.3">
      <c r="A101" s="83" t="s">
        <v>1</v>
      </c>
      <c r="B101" s="83" t="s">
        <v>14</v>
      </c>
      <c r="C101" s="83" t="s">
        <v>64</v>
      </c>
      <c r="E101" s="84"/>
      <c r="F101" s="85"/>
      <c r="G101" s="79" t="s">
        <v>64</v>
      </c>
      <c r="L101" s="84"/>
      <c r="M101" s="85"/>
      <c r="N101" s="79" t="s">
        <v>64</v>
      </c>
    </row>
    <row r="102" spans="1:14" ht="27.6" x14ac:dyDescent="0.3">
      <c r="A102" s="83" t="s">
        <v>1</v>
      </c>
      <c r="B102" s="83" t="s">
        <v>14</v>
      </c>
      <c r="C102" s="83" t="s">
        <v>50</v>
      </c>
      <c r="E102" s="84"/>
      <c r="F102" s="85"/>
      <c r="G102" s="79" t="s">
        <v>50</v>
      </c>
      <c r="L102" s="84"/>
      <c r="M102" s="85"/>
      <c r="N102" s="79" t="s">
        <v>50</v>
      </c>
    </row>
  </sheetData>
  <mergeCells count="78">
    <mergeCell ref="E73:E102"/>
    <mergeCell ref="F73:F77"/>
    <mergeCell ref="F78:F81"/>
    <mergeCell ref="F82:F83"/>
    <mergeCell ref="F84:F92"/>
    <mergeCell ref="F93:F98"/>
    <mergeCell ref="F99:F102"/>
    <mergeCell ref="F50:F51"/>
    <mergeCell ref="E52:E72"/>
    <mergeCell ref="F52:F53"/>
    <mergeCell ref="F54:F56"/>
    <mergeCell ref="F57:F63"/>
    <mergeCell ref="F64:F68"/>
    <mergeCell ref="F69:F72"/>
    <mergeCell ref="F45:F49"/>
    <mergeCell ref="E2:E17"/>
    <mergeCell ref="F2:F8"/>
    <mergeCell ref="I2:I6"/>
    <mergeCell ref="I7:I12"/>
    <mergeCell ref="F9:F15"/>
    <mergeCell ref="I13:I15"/>
    <mergeCell ref="F16:F17"/>
    <mergeCell ref="I16:I23"/>
    <mergeCell ref="E18:E51"/>
    <mergeCell ref="F18:F22"/>
    <mergeCell ref="F23:F29"/>
    <mergeCell ref="F30:F33"/>
    <mergeCell ref="F34:F35"/>
    <mergeCell ref="F36:F40"/>
    <mergeCell ref="F41:F44"/>
    <mergeCell ref="L2:L17"/>
    <mergeCell ref="M2:M8"/>
    <mergeCell ref="M9:M15"/>
    <mergeCell ref="M16:M17"/>
    <mergeCell ref="L18:L51"/>
    <mergeCell ref="M18:M22"/>
    <mergeCell ref="M23:M29"/>
    <mergeCell ref="M30:M33"/>
    <mergeCell ref="M34:M35"/>
    <mergeCell ref="M36:M40"/>
    <mergeCell ref="M41:M44"/>
    <mergeCell ref="M45:M49"/>
    <mergeCell ref="M50:M51"/>
    <mergeCell ref="L52:L72"/>
    <mergeCell ref="M52:M53"/>
    <mergeCell ref="M54:M56"/>
    <mergeCell ref="M57:M63"/>
    <mergeCell ref="M64:M68"/>
    <mergeCell ref="M69:M72"/>
    <mergeCell ref="L73:L102"/>
    <mergeCell ref="M73:M77"/>
    <mergeCell ref="M78:M81"/>
    <mergeCell ref="M82:M83"/>
    <mergeCell ref="M84:M92"/>
    <mergeCell ref="M93:M98"/>
    <mergeCell ref="M99:M102"/>
    <mergeCell ref="P2:P35"/>
    <mergeCell ref="Q2:Q6"/>
    <mergeCell ref="Q7:Q13"/>
    <mergeCell ref="Q14:Q17"/>
    <mergeCell ref="Q18:Q19"/>
    <mergeCell ref="Q20:Q24"/>
    <mergeCell ref="Q25:Q28"/>
    <mergeCell ref="Q29:Q33"/>
    <mergeCell ref="Q34:Q35"/>
    <mergeCell ref="T2:T22"/>
    <mergeCell ref="U2:U3"/>
    <mergeCell ref="U4:U6"/>
    <mergeCell ref="U7:U13"/>
    <mergeCell ref="U14:U18"/>
    <mergeCell ref="U19:U22"/>
    <mergeCell ref="X2:X31"/>
    <mergeCell ref="Y2:Y6"/>
    <mergeCell ref="Y7:Y10"/>
    <mergeCell ref="Y11:Y12"/>
    <mergeCell ref="Y13:Y21"/>
    <mergeCell ref="Y22:Y27"/>
    <mergeCell ref="Y28:Y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C17A-D704-4222-9B2A-CEE4BF553ABC}">
  <sheetPr>
    <tabColor theme="9" tint="0.59999389629810485"/>
  </sheetPr>
  <dimension ref="A1:AD109"/>
  <sheetViews>
    <sheetView tabSelected="1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E105" sqref="E105:T109"/>
    </sheetView>
  </sheetViews>
  <sheetFormatPr defaultColWidth="9.109375" defaultRowHeight="13.8" x14ac:dyDescent="0.3"/>
  <cols>
    <col min="1" max="1" width="6.6640625" style="2" customWidth="1"/>
    <col min="2" max="2" width="17.88671875" style="1" customWidth="1"/>
    <col min="3" max="3" width="26.44140625" style="1" customWidth="1"/>
    <col min="4" max="4" width="28.88671875" style="1" customWidth="1"/>
    <col min="5" max="5" width="7.88671875" style="34" customWidth="1"/>
    <col min="6" max="8" width="11" style="2" customWidth="1"/>
    <col min="9" max="20" width="14.44140625" style="2" customWidth="1"/>
    <col min="21" max="21" width="9.109375" style="2"/>
    <col min="22" max="22" width="10.88671875" style="2" customWidth="1"/>
    <col min="23" max="25" width="11.33203125" style="2" customWidth="1"/>
    <col min="26" max="26" width="15.5546875" style="2" customWidth="1"/>
    <col min="27" max="28" width="9.109375" style="2"/>
    <col min="29" max="30" width="14.33203125" style="2" customWidth="1"/>
    <col min="31" max="16384" width="9.109375" style="2"/>
  </cols>
  <sheetData>
    <row r="1" spans="1:30" ht="15.75" customHeight="1" thickBot="1" x14ac:dyDescent="0.35">
      <c r="F1" s="92" t="s">
        <v>129</v>
      </c>
      <c r="G1" s="93"/>
      <c r="H1" s="94"/>
      <c r="I1" s="99" t="s">
        <v>135</v>
      </c>
      <c r="J1" s="100"/>
      <c r="K1" s="100"/>
      <c r="L1" s="100"/>
      <c r="M1" s="100"/>
      <c r="N1" s="101"/>
      <c r="O1" s="95" t="s">
        <v>142</v>
      </c>
      <c r="P1" s="96"/>
      <c r="Q1" s="96"/>
      <c r="R1" s="96"/>
      <c r="S1" s="97"/>
      <c r="T1" s="98"/>
      <c r="V1" s="66" t="s">
        <v>158</v>
      </c>
      <c r="W1" s="2">
        <v>4</v>
      </c>
      <c r="AC1" s="67"/>
    </row>
    <row r="2" spans="1:30" ht="83.4" thickBot="1" x14ac:dyDescent="0.35">
      <c r="A2" s="21" t="s">
        <v>149</v>
      </c>
      <c r="B2" s="21" t="s">
        <v>143</v>
      </c>
      <c r="C2" s="22" t="s">
        <v>144</v>
      </c>
      <c r="D2" s="23" t="s">
        <v>145</v>
      </c>
      <c r="E2" s="28" t="s">
        <v>136</v>
      </c>
      <c r="F2" s="29" t="s">
        <v>126</v>
      </c>
      <c r="G2" s="24" t="s">
        <v>127</v>
      </c>
      <c r="H2" s="30" t="s">
        <v>128</v>
      </c>
      <c r="I2" s="31" t="s">
        <v>130</v>
      </c>
      <c r="J2" s="25" t="s">
        <v>131</v>
      </c>
      <c r="K2" s="25" t="s">
        <v>132</v>
      </c>
      <c r="L2" s="25" t="s">
        <v>133</v>
      </c>
      <c r="M2" s="32" t="s">
        <v>134</v>
      </c>
      <c r="N2" s="43" t="s">
        <v>150</v>
      </c>
      <c r="O2" s="33" t="s">
        <v>137</v>
      </c>
      <c r="P2" s="26" t="s">
        <v>138</v>
      </c>
      <c r="Q2" s="26" t="s">
        <v>139</v>
      </c>
      <c r="R2" s="26" t="s">
        <v>140</v>
      </c>
      <c r="S2" s="27" t="s">
        <v>141</v>
      </c>
      <c r="T2" s="27" t="s">
        <v>151</v>
      </c>
      <c r="W2" s="67" t="s">
        <v>152</v>
      </c>
      <c r="X2" s="67" t="s">
        <v>153</v>
      </c>
      <c r="Y2" s="67" t="s">
        <v>154</v>
      </c>
      <c r="Z2" s="67" t="s">
        <v>159</v>
      </c>
      <c r="AC2" s="67"/>
      <c r="AD2" s="52"/>
    </row>
    <row r="3" spans="1:30" s="52" customFormat="1" ht="27.6" x14ac:dyDescent="0.3">
      <c r="A3" s="40">
        <v>1</v>
      </c>
      <c r="B3" s="18" t="s">
        <v>0</v>
      </c>
      <c r="C3" s="19" t="s">
        <v>4</v>
      </c>
      <c r="D3" s="20" t="s">
        <v>27</v>
      </c>
      <c r="E3" s="35"/>
      <c r="F3" s="44">
        <v>4.2362204724409445</v>
      </c>
      <c r="G3" s="45">
        <v>0.73663090163946454</v>
      </c>
      <c r="H3" s="46">
        <v>4</v>
      </c>
      <c r="I3" s="47">
        <v>8.8362068965517238E-2</v>
      </c>
      <c r="J3" s="48">
        <v>2.5862068965517241E-2</v>
      </c>
      <c r="K3" s="48">
        <v>0.42456896551724138</v>
      </c>
      <c r="L3" s="48">
        <v>0.25431034482758619</v>
      </c>
      <c r="M3" s="49">
        <v>0.20689655172413793</v>
      </c>
      <c r="N3" s="50">
        <f>L3+M3+K3</f>
        <v>0.88577586206896552</v>
      </c>
      <c r="O3" s="47">
        <v>3.7037037037037035E-2</v>
      </c>
      <c r="P3" s="48">
        <v>1.8518518518518517E-2</v>
      </c>
      <c r="Q3" s="48">
        <v>7.407407407407407E-2</v>
      </c>
      <c r="R3" s="48">
        <v>0.69444444444444442</v>
      </c>
      <c r="S3" s="49">
        <v>0.17592592592592593</v>
      </c>
      <c r="T3" s="51">
        <f>SUM(R3:S3)</f>
        <v>0.87037037037037035</v>
      </c>
      <c r="W3" s="52">
        <f>IF(H3&gt;=$W$1,1,0)</f>
        <v>1</v>
      </c>
      <c r="X3" s="52">
        <f>IF(N3&gt;=SUM(I3:J3),1,0)</f>
        <v>1</v>
      </c>
      <c r="Y3" s="52">
        <f>IF(T3&gt;=SUM(P3:Q3),1,0)</f>
        <v>1</v>
      </c>
      <c r="Z3" s="52" t="b">
        <f>AND(SUM(W3:Y3)=3,IF(ISBLANK(E3),1,0)=0)</f>
        <v>0</v>
      </c>
    </row>
    <row r="4" spans="1:30" s="52" customFormat="1" ht="27.6" x14ac:dyDescent="0.3">
      <c r="A4" s="41">
        <v>2</v>
      </c>
      <c r="B4" s="7" t="s">
        <v>0</v>
      </c>
      <c r="C4" s="3" t="s">
        <v>5</v>
      </c>
      <c r="D4" s="8" t="s">
        <v>28</v>
      </c>
      <c r="E4" s="36"/>
      <c r="F4" s="53">
        <v>4.1889763779527556</v>
      </c>
      <c r="G4" s="54">
        <v>0.86700029029926329</v>
      </c>
      <c r="H4" s="55">
        <v>4</v>
      </c>
      <c r="I4" s="56">
        <v>0.15732758620689655</v>
      </c>
      <c r="J4" s="57">
        <v>1.7241379310344827E-2</v>
      </c>
      <c r="K4" s="57">
        <v>0.47844827586206895</v>
      </c>
      <c r="L4" s="57">
        <v>0.15948275862068967</v>
      </c>
      <c r="M4" s="58">
        <v>0.1875</v>
      </c>
      <c r="N4" s="50">
        <f t="shared" ref="N4:N67" si="0">L4+M4+K4</f>
        <v>0.82543103448275867</v>
      </c>
      <c r="O4" s="56">
        <v>3.7037037037037035E-2</v>
      </c>
      <c r="P4" s="57">
        <v>9.2592592592592587E-3</v>
      </c>
      <c r="Q4" s="57">
        <v>6.4814814814814811E-2</v>
      </c>
      <c r="R4" s="57">
        <v>0.63888888888888884</v>
      </c>
      <c r="S4" s="58">
        <v>0.25</v>
      </c>
      <c r="T4" s="51">
        <f t="shared" ref="T4:T67" si="1">SUM(R4:S4)</f>
        <v>0.88888888888888884</v>
      </c>
      <c r="W4" s="52">
        <f t="shared" ref="W4:W67" si="2">IF(H4&gt;=$W$1,1,0)</f>
        <v>1</v>
      </c>
      <c r="X4" s="52">
        <f t="shared" ref="X4:X67" si="3">IF(N4&gt;=SUM(I4:J4),1,0)</f>
        <v>1</v>
      </c>
      <c r="Y4" s="52">
        <f t="shared" ref="Y4:Y67" si="4">IF(T4&gt;=SUM(P4:Q4),1,0)</f>
        <v>1</v>
      </c>
      <c r="Z4" s="52" t="b">
        <f t="shared" ref="Z4:Z67" si="5">AND(SUM(W4:Y4)=3,IF(ISBLANK(E4),1,0)=0)</f>
        <v>0</v>
      </c>
    </row>
    <row r="5" spans="1:30" s="52" customFormat="1" ht="27.6" x14ac:dyDescent="0.3">
      <c r="A5" s="41">
        <v>3</v>
      </c>
      <c r="B5" s="7" t="s">
        <v>0</v>
      </c>
      <c r="C5" s="3" t="s">
        <v>6</v>
      </c>
      <c r="D5" s="8" t="s">
        <v>29</v>
      </c>
      <c r="E5" s="36" t="s">
        <v>146</v>
      </c>
      <c r="F5" s="53">
        <v>4.1417322834645667</v>
      </c>
      <c r="G5" s="54">
        <v>0.76048481685981961</v>
      </c>
      <c r="H5" s="55">
        <v>4</v>
      </c>
      <c r="I5" s="56">
        <v>0.11206896551724138</v>
      </c>
      <c r="J5" s="57">
        <v>3.4482758620689655E-2</v>
      </c>
      <c r="K5" s="57">
        <v>0.42025862068965519</v>
      </c>
      <c r="L5" s="57">
        <v>0.27801724137931033</v>
      </c>
      <c r="M5" s="58">
        <v>0.15517241379310345</v>
      </c>
      <c r="N5" s="50">
        <f t="shared" si="0"/>
        <v>0.85344827586206895</v>
      </c>
      <c r="O5" s="56">
        <v>1.8518518518518517E-2</v>
      </c>
      <c r="P5" s="57">
        <v>4.6296296296296294E-2</v>
      </c>
      <c r="Q5" s="57">
        <v>0.1388888888888889</v>
      </c>
      <c r="R5" s="57">
        <v>0.61111111111111116</v>
      </c>
      <c r="S5" s="58">
        <v>0.18518518518518517</v>
      </c>
      <c r="T5" s="51">
        <f t="shared" si="1"/>
        <v>0.79629629629629628</v>
      </c>
      <c r="W5" s="52">
        <f t="shared" si="2"/>
        <v>1</v>
      </c>
      <c r="X5" s="52">
        <f t="shared" si="3"/>
        <v>1</v>
      </c>
      <c r="Y5" s="52">
        <f t="shared" si="4"/>
        <v>1</v>
      </c>
      <c r="Z5" s="52" t="b">
        <f t="shared" si="5"/>
        <v>1</v>
      </c>
    </row>
    <row r="6" spans="1:30" s="52" customFormat="1" ht="27.6" x14ac:dyDescent="0.3">
      <c r="A6" s="41">
        <v>4</v>
      </c>
      <c r="B6" s="7" t="s">
        <v>0</v>
      </c>
      <c r="C6" s="3" t="s">
        <v>7</v>
      </c>
      <c r="D6" s="8" t="s">
        <v>30</v>
      </c>
      <c r="E6" s="36"/>
      <c r="F6" s="53">
        <v>4.1496062992125982</v>
      </c>
      <c r="G6" s="54">
        <v>0.87914364343211371</v>
      </c>
      <c r="H6" s="55">
        <v>4</v>
      </c>
      <c r="I6" s="56">
        <v>0.12931034482758622</v>
      </c>
      <c r="J6" s="57">
        <v>3.6637931034482756E-2</v>
      </c>
      <c r="K6" s="57">
        <v>0.44827586206896552</v>
      </c>
      <c r="L6" s="57">
        <v>0.23060344827586207</v>
      </c>
      <c r="M6" s="58">
        <v>0.15517241379310345</v>
      </c>
      <c r="N6" s="50">
        <f t="shared" si="0"/>
        <v>0.83405172413793105</v>
      </c>
      <c r="O6" s="56">
        <v>4.6296296296296294E-2</v>
      </c>
      <c r="P6" s="57">
        <v>5.5555555555555552E-2</v>
      </c>
      <c r="Q6" s="57">
        <v>0.12037037037037036</v>
      </c>
      <c r="R6" s="57">
        <v>0.56481481481481477</v>
      </c>
      <c r="S6" s="58">
        <v>0.21296296296296297</v>
      </c>
      <c r="T6" s="51">
        <f t="shared" si="1"/>
        <v>0.77777777777777768</v>
      </c>
      <c r="W6" s="52">
        <f t="shared" si="2"/>
        <v>1</v>
      </c>
      <c r="X6" s="52">
        <f t="shared" si="3"/>
        <v>1</v>
      </c>
      <c r="Y6" s="52">
        <f t="shared" si="4"/>
        <v>1</v>
      </c>
      <c r="Z6" s="52" t="b">
        <f t="shared" si="5"/>
        <v>0</v>
      </c>
    </row>
    <row r="7" spans="1:30" s="52" customFormat="1" ht="27.6" x14ac:dyDescent="0.3">
      <c r="A7" s="41">
        <v>5</v>
      </c>
      <c r="B7" s="7" t="s">
        <v>0</v>
      </c>
      <c r="C7" s="3" t="s">
        <v>7</v>
      </c>
      <c r="D7" s="8" t="s">
        <v>31</v>
      </c>
      <c r="E7" s="36" t="s">
        <v>146</v>
      </c>
      <c r="F7" s="53">
        <v>4.2362204724409445</v>
      </c>
      <c r="G7" s="54">
        <v>0.87355453532967964</v>
      </c>
      <c r="H7" s="55">
        <v>4</v>
      </c>
      <c r="I7" s="56">
        <v>0.12715517241379309</v>
      </c>
      <c r="J7" s="57">
        <v>3.6637931034482756E-2</v>
      </c>
      <c r="K7" s="57">
        <v>0.42025862068965519</v>
      </c>
      <c r="L7" s="57">
        <v>0.22844827586206898</v>
      </c>
      <c r="M7" s="58">
        <v>0.1875</v>
      </c>
      <c r="N7" s="50">
        <f t="shared" si="0"/>
        <v>0.8362068965517242</v>
      </c>
      <c r="O7" s="56">
        <v>3.7037037037037035E-2</v>
      </c>
      <c r="P7" s="57">
        <v>3.7037037037037035E-2</v>
      </c>
      <c r="Q7" s="57">
        <v>7.407407407407407E-2</v>
      </c>
      <c r="R7" s="57">
        <v>0.68518518518518523</v>
      </c>
      <c r="S7" s="58">
        <v>0.16666666666666666</v>
      </c>
      <c r="T7" s="51">
        <f t="shared" si="1"/>
        <v>0.85185185185185186</v>
      </c>
      <c r="W7" s="52">
        <f t="shared" si="2"/>
        <v>1</v>
      </c>
      <c r="X7" s="52">
        <f t="shared" si="3"/>
        <v>1</v>
      </c>
      <c r="Y7" s="52">
        <f t="shared" si="4"/>
        <v>1</v>
      </c>
      <c r="Z7" s="52" t="b">
        <f t="shared" si="5"/>
        <v>1</v>
      </c>
    </row>
    <row r="8" spans="1:30" s="52" customFormat="1" ht="27.6" x14ac:dyDescent="0.3">
      <c r="A8" s="41">
        <v>6</v>
      </c>
      <c r="B8" s="7" t="s">
        <v>0</v>
      </c>
      <c r="C8" s="3" t="s">
        <v>7</v>
      </c>
      <c r="D8" s="8" t="s">
        <v>32</v>
      </c>
      <c r="E8" s="36"/>
      <c r="F8" s="53">
        <v>3.377952755905512</v>
      </c>
      <c r="G8" s="54">
        <v>0.94684834743668744</v>
      </c>
      <c r="H8" s="55">
        <v>3</v>
      </c>
      <c r="I8" s="56">
        <v>0.42672413793103448</v>
      </c>
      <c r="J8" s="57">
        <v>9.9137931034482762E-2</v>
      </c>
      <c r="K8" s="57">
        <v>0.3125</v>
      </c>
      <c r="L8" s="57">
        <v>7.3275862068965511E-2</v>
      </c>
      <c r="M8" s="58">
        <v>8.8362068965517238E-2</v>
      </c>
      <c r="N8" s="50">
        <f t="shared" si="0"/>
        <v>0.47413793103448276</v>
      </c>
      <c r="O8" s="56">
        <v>6.4814814814814811E-2</v>
      </c>
      <c r="P8" s="57">
        <v>9.2592592592592587E-2</v>
      </c>
      <c r="Q8" s="57">
        <v>0.27777777777777779</v>
      </c>
      <c r="R8" s="57">
        <v>0.40740740740740738</v>
      </c>
      <c r="S8" s="58">
        <v>0.15740740740740741</v>
      </c>
      <c r="T8" s="51">
        <f t="shared" si="1"/>
        <v>0.56481481481481477</v>
      </c>
      <c r="W8" s="52">
        <f t="shared" si="2"/>
        <v>0</v>
      </c>
      <c r="X8" s="52">
        <f t="shared" si="3"/>
        <v>0</v>
      </c>
      <c r="Y8" s="52">
        <f t="shared" si="4"/>
        <v>1</v>
      </c>
      <c r="Z8" s="52" t="b">
        <f t="shared" si="5"/>
        <v>0</v>
      </c>
    </row>
    <row r="9" spans="1:30" s="52" customFormat="1" ht="27.6" x14ac:dyDescent="0.3">
      <c r="A9" s="41">
        <v>7</v>
      </c>
      <c r="B9" s="7" t="s">
        <v>0</v>
      </c>
      <c r="C9" s="3" t="s">
        <v>4</v>
      </c>
      <c r="D9" s="8" t="s">
        <v>33</v>
      </c>
      <c r="E9" s="36"/>
      <c r="F9" s="53">
        <v>3.7874015748031495</v>
      </c>
      <c r="G9" s="54">
        <v>0.92753098095289588</v>
      </c>
      <c r="H9" s="55">
        <v>4</v>
      </c>
      <c r="I9" s="56">
        <v>0.1206896551724138</v>
      </c>
      <c r="J9" s="57">
        <v>6.6810344827586202E-2</v>
      </c>
      <c r="K9" s="57">
        <v>0.41379310344827586</v>
      </c>
      <c r="L9" s="57">
        <v>0.26724137931034481</v>
      </c>
      <c r="M9" s="58">
        <v>0.13146551724137931</v>
      </c>
      <c r="N9" s="50">
        <f t="shared" si="0"/>
        <v>0.8125</v>
      </c>
      <c r="O9" s="56">
        <v>9.2592592592592587E-3</v>
      </c>
      <c r="P9" s="57">
        <v>0.1111111111111111</v>
      </c>
      <c r="Q9" s="57">
        <v>0.21296296296296297</v>
      </c>
      <c r="R9" s="57">
        <v>0.57407407407407407</v>
      </c>
      <c r="S9" s="58">
        <v>9.2592592592592587E-2</v>
      </c>
      <c r="T9" s="51">
        <f t="shared" si="1"/>
        <v>0.66666666666666663</v>
      </c>
      <c r="W9" s="52">
        <f t="shared" si="2"/>
        <v>1</v>
      </c>
      <c r="X9" s="52">
        <f t="shared" si="3"/>
        <v>1</v>
      </c>
      <c r="Y9" s="52">
        <f t="shared" si="4"/>
        <v>1</v>
      </c>
      <c r="Z9" s="52" t="b">
        <f t="shared" si="5"/>
        <v>0</v>
      </c>
    </row>
    <row r="10" spans="1:30" s="52" customFormat="1" ht="27.6" x14ac:dyDescent="0.3">
      <c r="A10" s="41">
        <v>8</v>
      </c>
      <c r="B10" s="7" t="s">
        <v>0</v>
      </c>
      <c r="C10" s="3" t="s">
        <v>5</v>
      </c>
      <c r="D10" s="8" t="s">
        <v>34</v>
      </c>
      <c r="E10" s="36"/>
      <c r="F10" s="53">
        <v>3.7480314960629921</v>
      </c>
      <c r="G10" s="54">
        <v>0.99580619764086953</v>
      </c>
      <c r="H10" s="55">
        <v>4</v>
      </c>
      <c r="I10" s="56">
        <v>0.15517241379310345</v>
      </c>
      <c r="J10" s="57">
        <v>9.2672413793103453E-2</v>
      </c>
      <c r="K10" s="57">
        <v>0.40301724137931033</v>
      </c>
      <c r="L10" s="57">
        <v>0.15517241379310345</v>
      </c>
      <c r="M10" s="58">
        <v>0.19396551724137931</v>
      </c>
      <c r="N10" s="50">
        <f t="shared" si="0"/>
        <v>0.75215517241379315</v>
      </c>
      <c r="O10" s="56">
        <v>3.7037037037037035E-2</v>
      </c>
      <c r="P10" s="57">
        <v>9.2592592592592587E-2</v>
      </c>
      <c r="Q10" s="57">
        <v>0.18518518518518517</v>
      </c>
      <c r="R10" s="57">
        <v>0.5092592592592593</v>
      </c>
      <c r="S10" s="58">
        <v>0.17592592592592593</v>
      </c>
      <c r="T10" s="51">
        <f t="shared" si="1"/>
        <v>0.68518518518518523</v>
      </c>
      <c r="W10" s="52">
        <f t="shared" si="2"/>
        <v>1</v>
      </c>
      <c r="X10" s="52">
        <f t="shared" si="3"/>
        <v>1</v>
      </c>
      <c r="Y10" s="52">
        <f t="shared" si="4"/>
        <v>1</v>
      </c>
      <c r="Z10" s="52" t="b">
        <f t="shared" si="5"/>
        <v>0</v>
      </c>
    </row>
    <row r="11" spans="1:30" s="52" customFormat="1" ht="27.6" x14ac:dyDescent="0.3">
      <c r="A11" s="41">
        <v>9</v>
      </c>
      <c r="B11" s="7" t="s">
        <v>0</v>
      </c>
      <c r="C11" s="3" t="s">
        <v>5</v>
      </c>
      <c r="D11" s="8" t="s">
        <v>35</v>
      </c>
      <c r="E11" s="36"/>
      <c r="F11" s="53">
        <v>3.8818897637795278</v>
      </c>
      <c r="G11" s="54">
        <v>0.94422549379031606</v>
      </c>
      <c r="H11" s="55">
        <v>4</v>
      </c>
      <c r="I11" s="56">
        <v>0.21336206896551724</v>
      </c>
      <c r="J11" s="57">
        <v>8.8362068965517238E-2</v>
      </c>
      <c r="K11" s="57">
        <v>0.39439655172413796</v>
      </c>
      <c r="L11" s="57">
        <v>0.18318965517241378</v>
      </c>
      <c r="M11" s="58">
        <v>0.1206896551724138</v>
      </c>
      <c r="N11" s="50">
        <f t="shared" si="0"/>
        <v>0.69827586206896552</v>
      </c>
      <c r="O11" s="56">
        <v>2.7777777777777776E-2</v>
      </c>
      <c r="P11" s="57">
        <v>0.10185185185185185</v>
      </c>
      <c r="Q11" s="57">
        <v>0.22222222222222221</v>
      </c>
      <c r="R11" s="57">
        <v>0.48148148148148145</v>
      </c>
      <c r="S11" s="58">
        <v>0.16666666666666666</v>
      </c>
      <c r="T11" s="51">
        <f t="shared" si="1"/>
        <v>0.64814814814814814</v>
      </c>
      <c r="W11" s="52">
        <f t="shared" si="2"/>
        <v>1</v>
      </c>
      <c r="X11" s="52">
        <f t="shared" si="3"/>
        <v>1</v>
      </c>
      <c r="Y11" s="52">
        <f t="shared" si="4"/>
        <v>1</v>
      </c>
      <c r="Z11" s="52" t="b">
        <f t="shared" si="5"/>
        <v>0</v>
      </c>
    </row>
    <row r="12" spans="1:30" s="52" customFormat="1" ht="27.6" x14ac:dyDescent="0.3">
      <c r="A12" s="41">
        <v>10</v>
      </c>
      <c r="B12" s="7" t="s">
        <v>0</v>
      </c>
      <c r="C12" s="3" t="s">
        <v>6</v>
      </c>
      <c r="D12" s="8" t="s">
        <v>36</v>
      </c>
      <c r="E12" s="36" t="s">
        <v>146</v>
      </c>
      <c r="F12" s="53">
        <v>4.1968503937007871</v>
      </c>
      <c r="G12" s="54">
        <v>0.86068431004344625</v>
      </c>
      <c r="H12" s="55">
        <v>4</v>
      </c>
      <c r="I12" s="56">
        <v>0.10344827586206896</v>
      </c>
      <c r="J12" s="57">
        <v>2.8017241379310345E-2</v>
      </c>
      <c r="K12" s="57">
        <v>0.37931034482758619</v>
      </c>
      <c r="L12" s="57">
        <v>0.36422413793103448</v>
      </c>
      <c r="M12" s="58">
        <v>0.125</v>
      </c>
      <c r="N12" s="50">
        <f t="shared" si="0"/>
        <v>0.86853448275862066</v>
      </c>
      <c r="O12" s="56">
        <v>9.2592592592592587E-3</v>
      </c>
      <c r="P12" s="57">
        <v>2.7777777777777776E-2</v>
      </c>
      <c r="Q12" s="57">
        <v>0.12037037037037036</v>
      </c>
      <c r="R12" s="57">
        <v>0.60185185185185186</v>
      </c>
      <c r="S12" s="58">
        <v>0.24074074074074073</v>
      </c>
      <c r="T12" s="51">
        <f t="shared" si="1"/>
        <v>0.84259259259259256</v>
      </c>
      <c r="W12" s="52">
        <f t="shared" si="2"/>
        <v>1</v>
      </c>
      <c r="X12" s="52">
        <f t="shared" si="3"/>
        <v>1</v>
      </c>
      <c r="Y12" s="52">
        <f t="shared" si="4"/>
        <v>1</v>
      </c>
      <c r="Z12" s="52" t="b">
        <f t="shared" si="5"/>
        <v>1</v>
      </c>
    </row>
    <row r="13" spans="1:30" s="52" customFormat="1" ht="27.6" x14ac:dyDescent="0.3">
      <c r="A13" s="41">
        <v>11</v>
      </c>
      <c r="B13" s="7" t="s">
        <v>0</v>
      </c>
      <c r="C13" s="3" t="s">
        <v>6</v>
      </c>
      <c r="D13" s="8" t="s">
        <v>37</v>
      </c>
      <c r="E13" s="36"/>
      <c r="F13" s="53">
        <v>4.1102362204724407</v>
      </c>
      <c r="G13" s="54">
        <v>0.88938044839942598</v>
      </c>
      <c r="H13" s="55">
        <v>4</v>
      </c>
      <c r="I13" s="56">
        <v>0.1206896551724138</v>
      </c>
      <c r="J13" s="57">
        <v>3.8793103448275863E-2</v>
      </c>
      <c r="K13" s="57">
        <v>0.43965517241379309</v>
      </c>
      <c r="L13" s="57">
        <v>0.24353448275862069</v>
      </c>
      <c r="M13" s="58">
        <v>0.15732758620689655</v>
      </c>
      <c r="N13" s="50">
        <f t="shared" si="0"/>
        <v>0.84051724137931028</v>
      </c>
      <c r="O13" s="56">
        <v>1.8518518518518517E-2</v>
      </c>
      <c r="P13" s="57">
        <v>3.7037037037037035E-2</v>
      </c>
      <c r="Q13" s="57">
        <v>0.14814814814814814</v>
      </c>
      <c r="R13" s="57">
        <v>0.56481481481481477</v>
      </c>
      <c r="S13" s="58">
        <v>0.23148148148148148</v>
      </c>
      <c r="T13" s="51">
        <f t="shared" si="1"/>
        <v>0.79629629629629628</v>
      </c>
      <c r="W13" s="52">
        <f t="shared" si="2"/>
        <v>1</v>
      </c>
      <c r="X13" s="52">
        <f t="shared" si="3"/>
        <v>1</v>
      </c>
      <c r="Y13" s="52">
        <f t="shared" si="4"/>
        <v>1</v>
      </c>
      <c r="Z13" s="52" t="b">
        <f t="shared" si="5"/>
        <v>0</v>
      </c>
    </row>
    <row r="14" spans="1:30" s="52" customFormat="1" ht="27.6" x14ac:dyDescent="0.3">
      <c r="A14" s="41">
        <v>12</v>
      </c>
      <c r="B14" s="7" t="s">
        <v>0</v>
      </c>
      <c r="C14" s="3" t="s">
        <v>6</v>
      </c>
      <c r="D14" s="8" t="s">
        <v>38</v>
      </c>
      <c r="E14" s="36"/>
      <c r="F14" s="53">
        <v>3.6456692913385829</v>
      </c>
      <c r="G14" s="54">
        <v>1.015839585692607</v>
      </c>
      <c r="H14" s="55">
        <v>4</v>
      </c>
      <c r="I14" s="56">
        <v>0.26293103448275862</v>
      </c>
      <c r="J14" s="57">
        <v>9.6982758620689655E-2</v>
      </c>
      <c r="K14" s="57">
        <v>0.38577586206896552</v>
      </c>
      <c r="L14" s="57">
        <v>0.13577586206896552</v>
      </c>
      <c r="M14" s="58">
        <v>0.11853448275862069</v>
      </c>
      <c r="N14" s="50">
        <f t="shared" si="0"/>
        <v>0.64008620689655171</v>
      </c>
      <c r="O14" s="56">
        <v>5.5555555555555552E-2</v>
      </c>
      <c r="P14" s="57">
        <v>6.4814814814814811E-2</v>
      </c>
      <c r="Q14" s="57">
        <v>0.25</v>
      </c>
      <c r="R14" s="57">
        <v>0.41666666666666669</v>
      </c>
      <c r="S14" s="58">
        <v>0.21296296296296297</v>
      </c>
      <c r="T14" s="51">
        <f t="shared" si="1"/>
        <v>0.62962962962962965</v>
      </c>
      <c r="W14" s="52">
        <f t="shared" si="2"/>
        <v>1</v>
      </c>
      <c r="X14" s="52">
        <f t="shared" si="3"/>
        <v>1</v>
      </c>
      <c r="Y14" s="52">
        <f t="shared" si="4"/>
        <v>1</v>
      </c>
      <c r="Z14" s="52" t="b">
        <f t="shared" si="5"/>
        <v>0</v>
      </c>
    </row>
    <row r="15" spans="1:30" s="52" customFormat="1" ht="27.6" x14ac:dyDescent="0.3">
      <c r="A15" s="41">
        <v>13</v>
      </c>
      <c r="B15" s="7" t="s">
        <v>0</v>
      </c>
      <c r="C15" s="3" t="s">
        <v>6</v>
      </c>
      <c r="D15" s="8" t="s">
        <v>39</v>
      </c>
      <c r="E15" s="36" t="s">
        <v>146</v>
      </c>
      <c r="F15" s="53">
        <v>4.1653543307086611</v>
      </c>
      <c r="G15" s="54">
        <v>0.86728628743397573</v>
      </c>
      <c r="H15" s="55">
        <v>4</v>
      </c>
      <c r="I15" s="56">
        <v>9.6982758620689655E-2</v>
      </c>
      <c r="J15" s="57">
        <v>4.5258620689655173E-2</v>
      </c>
      <c r="K15" s="57">
        <v>0.35991379310344829</v>
      </c>
      <c r="L15" s="57">
        <v>0.34051724137931033</v>
      </c>
      <c r="M15" s="58">
        <v>0.15732758620689655</v>
      </c>
      <c r="N15" s="50">
        <f t="shared" si="0"/>
        <v>0.85775862068965514</v>
      </c>
      <c r="O15" s="56">
        <v>9.2592592592592587E-3</v>
      </c>
      <c r="P15" s="57">
        <v>5.5555555555555552E-2</v>
      </c>
      <c r="Q15" s="57">
        <v>6.4814814814814811E-2</v>
      </c>
      <c r="R15" s="57">
        <v>0.66666666666666663</v>
      </c>
      <c r="S15" s="58">
        <v>0.20370370370370369</v>
      </c>
      <c r="T15" s="51">
        <f t="shared" si="1"/>
        <v>0.87037037037037035</v>
      </c>
      <c r="W15" s="52">
        <f t="shared" si="2"/>
        <v>1</v>
      </c>
      <c r="X15" s="52">
        <f t="shared" si="3"/>
        <v>1</v>
      </c>
      <c r="Y15" s="52">
        <f t="shared" si="4"/>
        <v>1</v>
      </c>
      <c r="Z15" s="52" t="b">
        <f t="shared" si="5"/>
        <v>1</v>
      </c>
    </row>
    <row r="16" spans="1:30" s="52" customFormat="1" ht="27.6" x14ac:dyDescent="0.3">
      <c r="A16" s="41">
        <v>14</v>
      </c>
      <c r="B16" s="7" t="s">
        <v>0</v>
      </c>
      <c r="C16" s="3" t="s">
        <v>4</v>
      </c>
      <c r="D16" s="8" t="s">
        <v>40</v>
      </c>
      <c r="E16" s="36"/>
      <c r="F16" s="53">
        <v>4.1181102362204722</v>
      </c>
      <c r="G16" s="54">
        <v>0.87497287452529771</v>
      </c>
      <c r="H16" s="55">
        <v>4</v>
      </c>
      <c r="I16" s="56">
        <v>0.13577586206896552</v>
      </c>
      <c r="J16" s="57">
        <v>3.6637931034482756E-2</v>
      </c>
      <c r="K16" s="57">
        <v>0.42672413793103448</v>
      </c>
      <c r="L16" s="57">
        <v>0.25</v>
      </c>
      <c r="M16" s="58">
        <v>0.15086206896551724</v>
      </c>
      <c r="N16" s="50">
        <f t="shared" si="0"/>
        <v>0.82758620689655171</v>
      </c>
      <c r="O16" s="56">
        <v>3.7037037037037035E-2</v>
      </c>
      <c r="P16" s="57">
        <v>8.3333333333333329E-2</v>
      </c>
      <c r="Q16" s="57">
        <v>0.16666666666666666</v>
      </c>
      <c r="R16" s="57">
        <v>0.56481481481481477</v>
      </c>
      <c r="S16" s="58">
        <v>0.14814814814814814</v>
      </c>
      <c r="T16" s="51">
        <f t="shared" si="1"/>
        <v>0.71296296296296291</v>
      </c>
      <c r="W16" s="52">
        <f t="shared" si="2"/>
        <v>1</v>
      </c>
      <c r="X16" s="52">
        <f t="shared" si="3"/>
        <v>1</v>
      </c>
      <c r="Y16" s="52">
        <f t="shared" si="4"/>
        <v>1</v>
      </c>
      <c r="Z16" s="52" t="b">
        <f t="shared" si="5"/>
        <v>0</v>
      </c>
    </row>
    <row r="17" spans="1:26" s="52" customFormat="1" ht="27.6" x14ac:dyDescent="0.3">
      <c r="A17" s="41">
        <v>15</v>
      </c>
      <c r="B17" s="7" t="s">
        <v>0</v>
      </c>
      <c r="C17" s="3" t="s">
        <v>4</v>
      </c>
      <c r="D17" s="8" t="s">
        <v>41</v>
      </c>
      <c r="E17" s="36"/>
      <c r="F17" s="53">
        <v>3.8818897637795278</v>
      </c>
      <c r="G17" s="54">
        <v>0.95252811749555677</v>
      </c>
      <c r="H17" s="55">
        <v>4</v>
      </c>
      <c r="I17" s="56">
        <v>0.19827586206896552</v>
      </c>
      <c r="J17" s="57">
        <v>6.8965517241379309E-2</v>
      </c>
      <c r="K17" s="57">
        <v>0.37068965517241381</v>
      </c>
      <c r="L17" s="57">
        <v>0.23060344827586207</v>
      </c>
      <c r="M17" s="58">
        <v>0.13146551724137931</v>
      </c>
      <c r="N17" s="50">
        <f t="shared" si="0"/>
        <v>0.73275862068965525</v>
      </c>
      <c r="O17" s="56">
        <v>3.7037037037037035E-2</v>
      </c>
      <c r="P17" s="57">
        <v>5.5555555555555552E-2</v>
      </c>
      <c r="Q17" s="57">
        <v>0.15740740740740741</v>
      </c>
      <c r="R17" s="57">
        <v>0.59259259259259256</v>
      </c>
      <c r="S17" s="58">
        <v>0.15740740740740741</v>
      </c>
      <c r="T17" s="51">
        <f t="shared" si="1"/>
        <v>0.75</v>
      </c>
      <c r="W17" s="52">
        <f t="shared" si="2"/>
        <v>1</v>
      </c>
      <c r="X17" s="52">
        <f t="shared" si="3"/>
        <v>1</v>
      </c>
      <c r="Y17" s="52">
        <f t="shared" si="4"/>
        <v>1</v>
      </c>
      <c r="Z17" s="52" t="b">
        <f t="shared" si="5"/>
        <v>0</v>
      </c>
    </row>
    <row r="18" spans="1:26" s="52" customFormat="1" ht="27.6" x14ac:dyDescent="0.3">
      <c r="A18" s="41">
        <v>16</v>
      </c>
      <c r="B18" s="7" t="s">
        <v>0</v>
      </c>
      <c r="C18" s="3" t="s">
        <v>6</v>
      </c>
      <c r="D18" s="8" t="s">
        <v>42</v>
      </c>
      <c r="E18" s="36" t="s">
        <v>146</v>
      </c>
      <c r="F18" s="53">
        <v>3.7874015748031495</v>
      </c>
      <c r="G18" s="54">
        <v>0.91039423198706348</v>
      </c>
      <c r="H18" s="55">
        <v>4</v>
      </c>
      <c r="I18" s="56">
        <v>0.15732758620689655</v>
      </c>
      <c r="J18" s="57">
        <v>6.0344827586206899E-2</v>
      </c>
      <c r="K18" s="57">
        <v>0.41379310344827586</v>
      </c>
      <c r="L18" s="57">
        <v>0.23275862068965517</v>
      </c>
      <c r="M18" s="58">
        <v>0.13577586206896552</v>
      </c>
      <c r="N18" s="50">
        <f t="shared" si="0"/>
        <v>0.78232758620689657</v>
      </c>
      <c r="O18" s="56">
        <v>3.7037037037037035E-2</v>
      </c>
      <c r="P18" s="57">
        <v>7.407407407407407E-2</v>
      </c>
      <c r="Q18" s="57">
        <v>0.17592592592592593</v>
      </c>
      <c r="R18" s="57">
        <v>0.53703703703703709</v>
      </c>
      <c r="S18" s="58">
        <v>0.17592592592592593</v>
      </c>
      <c r="T18" s="51">
        <f t="shared" si="1"/>
        <v>0.71296296296296302</v>
      </c>
      <c r="W18" s="52">
        <f t="shared" si="2"/>
        <v>1</v>
      </c>
      <c r="X18" s="52">
        <f t="shared" si="3"/>
        <v>1</v>
      </c>
      <c r="Y18" s="52">
        <f t="shared" si="4"/>
        <v>1</v>
      </c>
      <c r="Z18" s="52" t="b">
        <f t="shared" si="5"/>
        <v>1</v>
      </c>
    </row>
    <row r="19" spans="1:26" s="52" customFormat="1" ht="27.6" x14ac:dyDescent="0.3">
      <c r="A19" s="41">
        <v>17</v>
      </c>
      <c r="B19" s="7" t="s">
        <v>0</v>
      </c>
      <c r="C19" s="3" t="s">
        <v>7</v>
      </c>
      <c r="D19" s="8" t="s">
        <v>43</v>
      </c>
      <c r="E19" s="36"/>
      <c r="F19" s="53">
        <v>3.5748031496062991</v>
      </c>
      <c r="G19" s="54">
        <v>0.96815178285005976</v>
      </c>
      <c r="H19" s="55">
        <v>4</v>
      </c>
      <c r="I19" s="56">
        <v>0.29094827586206895</v>
      </c>
      <c r="J19" s="57">
        <v>9.9137931034482762E-2</v>
      </c>
      <c r="K19" s="57">
        <v>0.38577586206896552</v>
      </c>
      <c r="L19" s="57">
        <v>0.10560344827586207</v>
      </c>
      <c r="M19" s="58">
        <v>0.11853448275862069</v>
      </c>
      <c r="N19" s="50">
        <f t="shared" si="0"/>
        <v>0.60991379310344829</v>
      </c>
      <c r="O19" s="56">
        <v>5.5555555555555552E-2</v>
      </c>
      <c r="P19" s="57">
        <v>7.407407407407407E-2</v>
      </c>
      <c r="Q19" s="57">
        <v>0.25925925925925924</v>
      </c>
      <c r="R19" s="57">
        <v>0.45370370370370372</v>
      </c>
      <c r="S19" s="58">
        <v>0.15740740740740741</v>
      </c>
      <c r="T19" s="51">
        <f t="shared" si="1"/>
        <v>0.61111111111111116</v>
      </c>
      <c r="W19" s="52">
        <f t="shared" si="2"/>
        <v>1</v>
      </c>
      <c r="X19" s="52">
        <f t="shared" si="3"/>
        <v>1</v>
      </c>
      <c r="Y19" s="52">
        <f t="shared" si="4"/>
        <v>1</v>
      </c>
      <c r="Z19" s="52" t="b">
        <f t="shared" si="5"/>
        <v>0</v>
      </c>
    </row>
    <row r="20" spans="1:26" s="52" customFormat="1" ht="27.6" x14ac:dyDescent="0.3">
      <c r="A20" s="41">
        <v>18</v>
      </c>
      <c r="B20" s="7" t="s">
        <v>0</v>
      </c>
      <c r="C20" s="3" t="s">
        <v>6</v>
      </c>
      <c r="D20" s="8" t="s">
        <v>44</v>
      </c>
      <c r="E20" s="36" t="s">
        <v>147</v>
      </c>
      <c r="F20" s="53">
        <v>3.9606299212598426</v>
      </c>
      <c r="G20" s="54">
        <v>0.91704399127815228</v>
      </c>
      <c r="H20" s="55">
        <v>4</v>
      </c>
      <c r="I20" s="56">
        <v>0.14224137931034483</v>
      </c>
      <c r="J20" s="57">
        <v>3.2327586206896554E-2</v>
      </c>
      <c r="K20" s="57">
        <v>0.46767241379310343</v>
      </c>
      <c r="L20" s="57">
        <v>0.17025862068965517</v>
      </c>
      <c r="M20" s="58">
        <v>0.1875</v>
      </c>
      <c r="N20" s="50">
        <f t="shared" si="0"/>
        <v>0.82543103448275856</v>
      </c>
      <c r="O20" s="56">
        <v>3.7037037037037035E-2</v>
      </c>
      <c r="P20" s="57">
        <v>2.7777777777777776E-2</v>
      </c>
      <c r="Q20" s="57">
        <v>0.12037037037037036</v>
      </c>
      <c r="R20" s="57">
        <v>0.59259259259259256</v>
      </c>
      <c r="S20" s="58">
        <v>0.22222222222222221</v>
      </c>
      <c r="T20" s="51">
        <f t="shared" si="1"/>
        <v>0.81481481481481477</v>
      </c>
      <c r="W20" s="52">
        <f t="shared" si="2"/>
        <v>1</v>
      </c>
      <c r="X20" s="52">
        <f t="shared" si="3"/>
        <v>1</v>
      </c>
      <c r="Y20" s="52">
        <f t="shared" si="4"/>
        <v>1</v>
      </c>
      <c r="Z20" s="52" t="b">
        <f t="shared" si="5"/>
        <v>1</v>
      </c>
    </row>
    <row r="21" spans="1:26" s="52" customFormat="1" x14ac:dyDescent="0.3">
      <c r="A21" s="41">
        <v>19</v>
      </c>
      <c r="B21" s="7" t="s">
        <v>0</v>
      </c>
      <c r="C21" s="3" t="s">
        <v>8</v>
      </c>
      <c r="D21" s="8" t="s">
        <v>45</v>
      </c>
      <c r="E21" s="36"/>
      <c r="F21" s="53">
        <v>3.5196850393700787</v>
      </c>
      <c r="G21" s="54">
        <v>0.89487071780632266</v>
      </c>
      <c r="H21" s="55">
        <v>4</v>
      </c>
      <c r="I21" s="56">
        <v>0.22413793103448276</v>
      </c>
      <c r="J21" s="57">
        <v>8.6206896551724144E-2</v>
      </c>
      <c r="K21" s="57">
        <v>0.40086206896551724</v>
      </c>
      <c r="L21" s="57">
        <v>0.20474137931034483</v>
      </c>
      <c r="M21" s="58">
        <v>8.4051724137931036E-2</v>
      </c>
      <c r="N21" s="50">
        <f t="shared" si="0"/>
        <v>0.68965517241379315</v>
      </c>
      <c r="O21" s="56">
        <v>6.4814814814814811E-2</v>
      </c>
      <c r="P21" s="57">
        <v>0.1111111111111111</v>
      </c>
      <c r="Q21" s="57">
        <v>0.28703703703703703</v>
      </c>
      <c r="R21" s="57">
        <v>0.42592592592592593</v>
      </c>
      <c r="S21" s="58">
        <v>0.1111111111111111</v>
      </c>
      <c r="T21" s="51">
        <f t="shared" si="1"/>
        <v>0.53703703703703698</v>
      </c>
      <c r="W21" s="52">
        <f t="shared" si="2"/>
        <v>1</v>
      </c>
      <c r="X21" s="52">
        <f t="shared" si="3"/>
        <v>1</v>
      </c>
      <c r="Y21" s="52">
        <f t="shared" si="4"/>
        <v>1</v>
      </c>
      <c r="Z21" s="52" t="b">
        <f t="shared" si="5"/>
        <v>0</v>
      </c>
    </row>
    <row r="22" spans="1:26" s="52" customFormat="1" x14ac:dyDescent="0.3">
      <c r="A22" s="41">
        <v>20</v>
      </c>
      <c r="B22" s="7" t="s">
        <v>0</v>
      </c>
      <c r="C22" s="3" t="s">
        <v>8</v>
      </c>
      <c r="D22" s="8" t="s">
        <v>46</v>
      </c>
      <c r="E22" s="36"/>
      <c r="F22" s="53">
        <v>3.4566929133858268</v>
      </c>
      <c r="G22" s="54">
        <v>1.0405624275075143</v>
      </c>
      <c r="H22" s="55">
        <v>4</v>
      </c>
      <c r="I22" s="56">
        <v>0.22844827586206898</v>
      </c>
      <c r="J22" s="57">
        <v>7.9741379310344834E-2</v>
      </c>
      <c r="K22" s="57">
        <v>0.39655172413793105</v>
      </c>
      <c r="L22" s="57">
        <v>0.22198275862068967</v>
      </c>
      <c r="M22" s="58">
        <v>7.3275862068965511E-2</v>
      </c>
      <c r="N22" s="50">
        <f t="shared" si="0"/>
        <v>0.6918103448275863</v>
      </c>
      <c r="O22" s="56">
        <v>7.407407407407407E-2</v>
      </c>
      <c r="P22" s="57">
        <v>0.12962962962962962</v>
      </c>
      <c r="Q22" s="57">
        <v>0.29629629629629628</v>
      </c>
      <c r="R22" s="57">
        <v>0.37037037037037035</v>
      </c>
      <c r="S22" s="58">
        <v>0.12962962962962962</v>
      </c>
      <c r="T22" s="51">
        <f t="shared" si="1"/>
        <v>0.5</v>
      </c>
      <c r="W22" s="52">
        <f t="shared" si="2"/>
        <v>1</v>
      </c>
      <c r="X22" s="52">
        <f t="shared" si="3"/>
        <v>1</v>
      </c>
      <c r="Y22" s="52">
        <f t="shared" si="4"/>
        <v>1</v>
      </c>
      <c r="Z22" s="52" t="b">
        <f t="shared" si="5"/>
        <v>0</v>
      </c>
    </row>
    <row r="23" spans="1:26" s="52" customFormat="1" ht="27.6" x14ac:dyDescent="0.3">
      <c r="A23" s="41">
        <v>21</v>
      </c>
      <c r="B23" s="7" t="s">
        <v>0</v>
      </c>
      <c r="C23" s="3" t="s">
        <v>4</v>
      </c>
      <c r="D23" s="8" t="s">
        <v>47</v>
      </c>
      <c r="E23" s="36"/>
      <c r="F23" s="53">
        <v>3.5196850393700787</v>
      </c>
      <c r="G23" s="54">
        <v>0.96269302145372748</v>
      </c>
      <c r="H23" s="55">
        <v>4</v>
      </c>
      <c r="I23" s="56">
        <v>0.39008620689655171</v>
      </c>
      <c r="J23" s="57">
        <v>8.1896551724137928E-2</v>
      </c>
      <c r="K23" s="57">
        <v>0.29741379310344829</v>
      </c>
      <c r="L23" s="57">
        <v>0.11422413793103449</v>
      </c>
      <c r="M23" s="58">
        <v>0.11637931034482758</v>
      </c>
      <c r="N23" s="50">
        <f t="shared" si="0"/>
        <v>0.52801724137931039</v>
      </c>
      <c r="O23" s="56">
        <v>9.2592592592592587E-2</v>
      </c>
      <c r="P23" s="57">
        <v>4.6296296296296294E-2</v>
      </c>
      <c r="Q23" s="57">
        <v>0.25</v>
      </c>
      <c r="R23" s="57">
        <v>0.3888888888888889</v>
      </c>
      <c r="S23" s="58">
        <v>0.22222222222222221</v>
      </c>
      <c r="T23" s="51">
        <f t="shared" si="1"/>
        <v>0.61111111111111116</v>
      </c>
      <c r="W23" s="52">
        <f t="shared" si="2"/>
        <v>1</v>
      </c>
      <c r="X23" s="52">
        <f t="shared" si="3"/>
        <v>1</v>
      </c>
      <c r="Y23" s="52">
        <f t="shared" si="4"/>
        <v>1</v>
      </c>
      <c r="Z23" s="52" t="b">
        <f t="shared" si="5"/>
        <v>0</v>
      </c>
    </row>
    <row r="24" spans="1:26" s="52" customFormat="1" ht="27.6" x14ac:dyDescent="0.3">
      <c r="A24" s="41">
        <v>22</v>
      </c>
      <c r="B24" s="9" t="s">
        <v>1</v>
      </c>
      <c r="C24" s="4" t="s">
        <v>9</v>
      </c>
      <c r="D24" s="10" t="s">
        <v>48</v>
      </c>
      <c r="E24" s="36" t="s">
        <v>148</v>
      </c>
      <c r="F24" s="53">
        <v>3.9133858267716537</v>
      </c>
      <c r="G24" s="54">
        <v>0.8513409713874337</v>
      </c>
      <c r="H24" s="55">
        <v>4</v>
      </c>
      <c r="I24" s="56">
        <v>0.1943231441048035</v>
      </c>
      <c r="J24" s="57">
        <v>6.3318777292576414E-2</v>
      </c>
      <c r="K24" s="57">
        <v>0.46943231441048033</v>
      </c>
      <c r="L24" s="57">
        <v>0.1703056768558952</v>
      </c>
      <c r="M24" s="58">
        <v>0.10262008733624454</v>
      </c>
      <c r="N24" s="50">
        <f t="shared" si="0"/>
        <v>0.74235807860262004</v>
      </c>
      <c r="O24" s="56">
        <v>3.7037037037037035E-2</v>
      </c>
      <c r="P24" s="57">
        <v>2.7777777777777776E-2</v>
      </c>
      <c r="Q24" s="57">
        <v>0.14814814814814814</v>
      </c>
      <c r="R24" s="57">
        <v>0.62037037037037035</v>
      </c>
      <c r="S24" s="58">
        <v>0.16666666666666666</v>
      </c>
      <c r="T24" s="51">
        <f t="shared" si="1"/>
        <v>0.78703703703703698</v>
      </c>
      <c r="W24" s="52">
        <f t="shared" si="2"/>
        <v>1</v>
      </c>
      <c r="X24" s="52">
        <f t="shared" si="3"/>
        <v>1</v>
      </c>
      <c r="Y24" s="52">
        <f t="shared" si="4"/>
        <v>1</v>
      </c>
      <c r="Z24" s="52" t="b">
        <f t="shared" si="5"/>
        <v>1</v>
      </c>
    </row>
    <row r="25" spans="1:26" s="52" customFormat="1" ht="27.6" x14ac:dyDescent="0.3">
      <c r="A25" s="41">
        <v>23</v>
      </c>
      <c r="B25" s="9" t="s">
        <v>1</v>
      </c>
      <c r="C25" s="4" t="s">
        <v>9</v>
      </c>
      <c r="D25" s="10" t="s">
        <v>49</v>
      </c>
      <c r="E25" s="36"/>
      <c r="F25" s="53">
        <v>4.1259842519685037</v>
      </c>
      <c r="G25" s="54">
        <v>0.86025198637780553</v>
      </c>
      <c r="H25" s="55">
        <v>4</v>
      </c>
      <c r="I25" s="56">
        <v>0.12362030905077263</v>
      </c>
      <c r="J25" s="57">
        <v>3.7527593818984545E-2</v>
      </c>
      <c r="K25" s="57">
        <v>0.49006622516556292</v>
      </c>
      <c r="L25" s="57">
        <v>0.22295805739514349</v>
      </c>
      <c r="M25" s="58">
        <v>0.12582781456953643</v>
      </c>
      <c r="N25" s="50">
        <f t="shared" si="0"/>
        <v>0.83885209713024289</v>
      </c>
      <c r="O25" s="56">
        <v>3.7037037037037035E-2</v>
      </c>
      <c r="P25" s="57">
        <v>0</v>
      </c>
      <c r="Q25" s="57">
        <v>9.2592592592592587E-2</v>
      </c>
      <c r="R25" s="57">
        <v>0.70370370370370372</v>
      </c>
      <c r="S25" s="58">
        <v>0.16666666666666666</v>
      </c>
      <c r="T25" s="51">
        <f t="shared" si="1"/>
        <v>0.87037037037037035</v>
      </c>
      <c r="W25" s="52">
        <f t="shared" si="2"/>
        <v>1</v>
      </c>
      <c r="X25" s="52">
        <f t="shared" si="3"/>
        <v>1</v>
      </c>
      <c r="Y25" s="52">
        <f t="shared" si="4"/>
        <v>1</v>
      </c>
      <c r="Z25" s="52" t="b">
        <f t="shared" si="5"/>
        <v>0</v>
      </c>
    </row>
    <row r="26" spans="1:26" s="52" customFormat="1" ht="27.6" x14ac:dyDescent="0.3">
      <c r="A26" s="41">
        <v>24</v>
      </c>
      <c r="B26" s="9" t="s">
        <v>1</v>
      </c>
      <c r="C26" s="4" t="s">
        <v>10</v>
      </c>
      <c r="D26" s="10" t="s">
        <v>50</v>
      </c>
      <c r="E26" s="36"/>
      <c r="F26" s="53">
        <v>3.5748031496062991</v>
      </c>
      <c r="G26" s="54">
        <v>1.0235009013714595</v>
      </c>
      <c r="H26" s="55">
        <v>4</v>
      </c>
      <c r="I26" s="56">
        <v>0.40262582056892782</v>
      </c>
      <c r="J26" s="57">
        <v>7.8774617067833702E-2</v>
      </c>
      <c r="K26" s="57">
        <v>0.35667396061269147</v>
      </c>
      <c r="L26" s="57">
        <v>9.8468271334792121E-2</v>
      </c>
      <c r="M26" s="58">
        <v>6.3457330415754923E-2</v>
      </c>
      <c r="N26" s="50">
        <f t="shared" si="0"/>
        <v>0.51859956236323845</v>
      </c>
      <c r="O26" s="56">
        <v>0.22222222222222221</v>
      </c>
      <c r="P26" s="57">
        <v>4.6296296296296294E-2</v>
      </c>
      <c r="Q26" s="57">
        <v>0.25925925925925924</v>
      </c>
      <c r="R26" s="57">
        <v>0.3888888888888889</v>
      </c>
      <c r="S26" s="58">
        <v>8.3333333333333329E-2</v>
      </c>
      <c r="T26" s="51">
        <f t="shared" si="1"/>
        <v>0.47222222222222221</v>
      </c>
      <c r="W26" s="52">
        <f t="shared" si="2"/>
        <v>1</v>
      </c>
      <c r="X26" s="52">
        <f t="shared" si="3"/>
        <v>1</v>
      </c>
      <c r="Y26" s="52">
        <f t="shared" si="4"/>
        <v>1</v>
      </c>
      <c r="Z26" s="52" t="b">
        <f t="shared" si="5"/>
        <v>0</v>
      </c>
    </row>
    <row r="27" spans="1:26" s="52" customFormat="1" ht="27.6" x14ac:dyDescent="0.3">
      <c r="A27" s="41">
        <v>25</v>
      </c>
      <c r="B27" s="9" t="s">
        <v>1</v>
      </c>
      <c r="C27" s="4" t="s">
        <v>9</v>
      </c>
      <c r="D27" s="10" t="s">
        <v>51</v>
      </c>
      <c r="E27" s="36"/>
      <c r="F27" s="53">
        <v>3.4488188976377954</v>
      </c>
      <c r="G27" s="54">
        <v>1.0626712843304447</v>
      </c>
      <c r="H27" s="55">
        <v>3</v>
      </c>
      <c r="I27" s="56">
        <v>0.45336225596529284</v>
      </c>
      <c r="J27" s="57">
        <v>8.6767895878524945E-2</v>
      </c>
      <c r="K27" s="57">
        <v>0.31670281995661603</v>
      </c>
      <c r="L27" s="57">
        <v>8.2429501084598705E-2</v>
      </c>
      <c r="M27" s="58">
        <v>6.0737527114967459E-2</v>
      </c>
      <c r="N27" s="50">
        <f t="shared" si="0"/>
        <v>0.4598698481561822</v>
      </c>
      <c r="O27" s="56">
        <v>0.20370370370370369</v>
      </c>
      <c r="P27" s="57">
        <v>3.7037037037037035E-2</v>
      </c>
      <c r="Q27" s="57">
        <v>0.34259259259259262</v>
      </c>
      <c r="R27" s="57">
        <v>0.29629629629629628</v>
      </c>
      <c r="S27" s="58">
        <v>0.12037037037037036</v>
      </c>
      <c r="T27" s="51">
        <f t="shared" si="1"/>
        <v>0.41666666666666663</v>
      </c>
      <c r="W27" s="52">
        <f t="shared" si="2"/>
        <v>0</v>
      </c>
      <c r="X27" s="52">
        <f t="shared" si="3"/>
        <v>0</v>
      </c>
      <c r="Y27" s="52">
        <f t="shared" si="4"/>
        <v>1</v>
      </c>
      <c r="Z27" s="52" t="b">
        <f t="shared" si="5"/>
        <v>0</v>
      </c>
    </row>
    <row r="28" spans="1:26" s="52" customFormat="1" ht="27.6" x14ac:dyDescent="0.3">
      <c r="A28" s="41">
        <v>26</v>
      </c>
      <c r="B28" s="9" t="s">
        <v>1</v>
      </c>
      <c r="C28" s="4" t="s">
        <v>11</v>
      </c>
      <c r="D28" s="10" t="s">
        <v>52</v>
      </c>
      <c r="E28" s="36"/>
      <c r="F28" s="53">
        <v>3.4488188976377954</v>
      </c>
      <c r="G28" s="54">
        <v>1.1343502869489419</v>
      </c>
      <c r="H28" s="55">
        <v>3</v>
      </c>
      <c r="I28" s="56">
        <v>0.27571115973741794</v>
      </c>
      <c r="J28" s="57">
        <v>0.10940919037199125</v>
      </c>
      <c r="K28" s="57">
        <v>0.40700218818380746</v>
      </c>
      <c r="L28" s="57">
        <v>0.11597374179431072</v>
      </c>
      <c r="M28" s="58">
        <v>9.1903719912472648E-2</v>
      </c>
      <c r="N28" s="50">
        <f t="shared" si="0"/>
        <v>0.61487964989059085</v>
      </c>
      <c r="O28" s="56">
        <v>0.1111111111111111</v>
      </c>
      <c r="P28" s="57">
        <v>6.4814814814814811E-2</v>
      </c>
      <c r="Q28" s="57">
        <v>0.26851851851851855</v>
      </c>
      <c r="R28" s="57">
        <v>0.39814814814814814</v>
      </c>
      <c r="S28" s="58">
        <v>0.15740740740740741</v>
      </c>
      <c r="T28" s="51">
        <f t="shared" si="1"/>
        <v>0.55555555555555558</v>
      </c>
      <c r="W28" s="52">
        <f t="shared" si="2"/>
        <v>0</v>
      </c>
      <c r="X28" s="52">
        <f t="shared" si="3"/>
        <v>1</v>
      </c>
      <c r="Y28" s="52">
        <f t="shared" si="4"/>
        <v>1</v>
      </c>
      <c r="Z28" s="52" t="b">
        <f t="shared" si="5"/>
        <v>0</v>
      </c>
    </row>
    <row r="29" spans="1:26" s="52" customFormat="1" ht="27.6" x14ac:dyDescent="0.3">
      <c r="A29" s="41">
        <v>27</v>
      </c>
      <c r="B29" s="9" t="s">
        <v>1</v>
      </c>
      <c r="C29" s="4" t="s">
        <v>9</v>
      </c>
      <c r="D29" s="10" t="s">
        <v>53</v>
      </c>
      <c r="E29" s="36"/>
      <c r="F29" s="53">
        <v>3.7244094488188977</v>
      </c>
      <c r="G29" s="54">
        <v>1.0771584472772058</v>
      </c>
      <c r="H29" s="55">
        <v>4</v>
      </c>
      <c r="I29" s="56">
        <v>0.18736383442265794</v>
      </c>
      <c r="J29" s="57">
        <v>5.6644880174291937E-2</v>
      </c>
      <c r="K29" s="57">
        <v>0.52505446623093677</v>
      </c>
      <c r="L29" s="57">
        <v>0.11982570806100218</v>
      </c>
      <c r="M29" s="58">
        <v>0.1111111111111111</v>
      </c>
      <c r="N29" s="50">
        <f t="shared" si="0"/>
        <v>0.75599128540305005</v>
      </c>
      <c r="O29" s="56">
        <v>0.1111111111111111</v>
      </c>
      <c r="P29" s="57">
        <v>7.407407407407407E-2</v>
      </c>
      <c r="Q29" s="57">
        <v>0.23148148148148148</v>
      </c>
      <c r="R29" s="57">
        <v>0.45370370370370372</v>
      </c>
      <c r="S29" s="58">
        <v>0.12962962962962962</v>
      </c>
      <c r="T29" s="51">
        <f t="shared" si="1"/>
        <v>0.58333333333333337</v>
      </c>
      <c r="W29" s="52">
        <f t="shared" si="2"/>
        <v>1</v>
      </c>
      <c r="X29" s="52">
        <f t="shared" si="3"/>
        <v>1</v>
      </c>
      <c r="Y29" s="52">
        <f t="shared" si="4"/>
        <v>1</v>
      </c>
      <c r="Z29" s="52" t="b">
        <f t="shared" si="5"/>
        <v>0</v>
      </c>
    </row>
    <row r="30" spans="1:26" s="52" customFormat="1" ht="27.6" x14ac:dyDescent="0.3">
      <c r="A30" s="41">
        <v>28</v>
      </c>
      <c r="B30" s="9" t="s">
        <v>1</v>
      </c>
      <c r="C30" s="4" t="s">
        <v>12</v>
      </c>
      <c r="D30" s="10" t="s">
        <v>54</v>
      </c>
      <c r="E30" s="36"/>
      <c r="F30" s="53">
        <v>3.3307086614173227</v>
      </c>
      <c r="G30" s="54">
        <v>1.0352459338091056</v>
      </c>
      <c r="H30" s="55">
        <v>3</v>
      </c>
      <c r="I30" s="56">
        <v>0.49126637554585151</v>
      </c>
      <c r="J30" s="57">
        <v>0.10043668122270742</v>
      </c>
      <c r="K30" s="57">
        <v>0.27729257641921395</v>
      </c>
      <c r="L30" s="57">
        <v>6.3318777292576414E-2</v>
      </c>
      <c r="M30" s="58">
        <v>6.768558951965066E-2</v>
      </c>
      <c r="N30" s="50">
        <f t="shared" si="0"/>
        <v>0.40829694323144106</v>
      </c>
      <c r="O30" s="56">
        <v>0.19444444444444445</v>
      </c>
      <c r="P30" s="57">
        <v>0.10185185185185185</v>
      </c>
      <c r="Q30" s="57">
        <v>0.25925925925925924</v>
      </c>
      <c r="R30" s="57">
        <v>0.29629629629629628</v>
      </c>
      <c r="S30" s="58">
        <v>0.14814814814814814</v>
      </c>
      <c r="T30" s="51">
        <f t="shared" si="1"/>
        <v>0.44444444444444442</v>
      </c>
      <c r="W30" s="52">
        <f t="shared" si="2"/>
        <v>0</v>
      </c>
      <c r="X30" s="52">
        <f t="shared" si="3"/>
        <v>0</v>
      </c>
      <c r="Y30" s="52">
        <f t="shared" si="4"/>
        <v>1</v>
      </c>
      <c r="Z30" s="52" t="b">
        <f t="shared" si="5"/>
        <v>0</v>
      </c>
    </row>
    <row r="31" spans="1:26" s="52" customFormat="1" ht="27.6" x14ac:dyDescent="0.3">
      <c r="A31" s="41">
        <v>29</v>
      </c>
      <c r="B31" s="9" t="s">
        <v>1</v>
      </c>
      <c r="C31" s="4" t="s">
        <v>11</v>
      </c>
      <c r="D31" s="10" t="s">
        <v>55</v>
      </c>
      <c r="E31" s="36"/>
      <c r="F31" s="53">
        <v>3.2440944881889764</v>
      </c>
      <c r="G31" s="54">
        <v>1.0919644613139978</v>
      </c>
      <c r="H31" s="55">
        <v>3</v>
      </c>
      <c r="I31" s="56">
        <v>0.44251626898047725</v>
      </c>
      <c r="J31" s="57">
        <v>0.13232104121475055</v>
      </c>
      <c r="K31" s="57">
        <v>0.2841648590021692</v>
      </c>
      <c r="L31" s="57">
        <v>6.7245119305856832E-2</v>
      </c>
      <c r="M31" s="58">
        <v>7.3752711496746198E-2</v>
      </c>
      <c r="N31" s="50">
        <f t="shared" si="0"/>
        <v>0.42516268980477223</v>
      </c>
      <c r="O31" s="56">
        <v>0.17592592592592593</v>
      </c>
      <c r="P31" s="57">
        <v>5.5555555555555552E-2</v>
      </c>
      <c r="Q31" s="57">
        <v>0.24074074074074073</v>
      </c>
      <c r="R31" s="57">
        <v>0.44444444444444442</v>
      </c>
      <c r="S31" s="58">
        <v>8.3333333333333329E-2</v>
      </c>
      <c r="T31" s="51">
        <f t="shared" si="1"/>
        <v>0.52777777777777779</v>
      </c>
      <c r="W31" s="52">
        <f t="shared" si="2"/>
        <v>0</v>
      </c>
      <c r="X31" s="52">
        <f t="shared" si="3"/>
        <v>0</v>
      </c>
      <c r="Y31" s="52">
        <f t="shared" si="4"/>
        <v>1</v>
      </c>
      <c r="Z31" s="52" t="b">
        <f t="shared" si="5"/>
        <v>0</v>
      </c>
    </row>
    <row r="32" spans="1:26" s="52" customFormat="1" ht="27.6" x14ac:dyDescent="0.3">
      <c r="A32" s="41">
        <v>30</v>
      </c>
      <c r="B32" s="9" t="s">
        <v>1</v>
      </c>
      <c r="C32" s="4" t="s">
        <v>13</v>
      </c>
      <c r="D32" s="10" t="s">
        <v>56</v>
      </c>
      <c r="E32" s="36"/>
      <c r="F32" s="53">
        <v>3.1181102362204722</v>
      </c>
      <c r="G32" s="54">
        <v>1.0008985980587679</v>
      </c>
      <c r="H32" s="55">
        <v>3</v>
      </c>
      <c r="I32" s="56">
        <v>0.54013015184381774</v>
      </c>
      <c r="J32" s="57">
        <v>9.1106290672451198E-2</v>
      </c>
      <c r="K32" s="57">
        <v>0.2559652928416486</v>
      </c>
      <c r="L32" s="57">
        <v>6.5075921908893705E-2</v>
      </c>
      <c r="M32" s="58">
        <v>4.7722342733188719E-2</v>
      </c>
      <c r="N32" s="50">
        <f t="shared" si="0"/>
        <v>0.36876355748373102</v>
      </c>
      <c r="O32" s="56">
        <v>0.39814814814814814</v>
      </c>
      <c r="P32" s="57">
        <v>5.5555555555555552E-2</v>
      </c>
      <c r="Q32" s="57">
        <v>0.31481481481481483</v>
      </c>
      <c r="R32" s="57">
        <v>0.1388888888888889</v>
      </c>
      <c r="S32" s="58">
        <v>9.2592592592592587E-2</v>
      </c>
      <c r="T32" s="51">
        <f t="shared" si="1"/>
        <v>0.23148148148148148</v>
      </c>
      <c r="W32" s="52">
        <f t="shared" si="2"/>
        <v>0</v>
      </c>
      <c r="X32" s="52">
        <f t="shared" si="3"/>
        <v>0</v>
      </c>
      <c r="Y32" s="52">
        <f t="shared" si="4"/>
        <v>0</v>
      </c>
      <c r="Z32" s="52" t="b">
        <f t="shared" si="5"/>
        <v>0</v>
      </c>
    </row>
    <row r="33" spans="1:26" s="52" customFormat="1" ht="27.6" x14ac:dyDescent="0.3">
      <c r="A33" s="41">
        <v>31</v>
      </c>
      <c r="B33" s="9" t="s">
        <v>1</v>
      </c>
      <c r="C33" s="4" t="s">
        <v>13</v>
      </c>
      <c r="D33" s="10" t="s">
        <v>57</v>
      </c>
      <c r="E33" s="36"/>
      <c r="F33" s="53">
        <v>3.1338582677165356</v>
      </c>
      <c r="G33" s="54">
        <v>1.0067661233653298</v>
      </c>
      <c r="H33" s="55">
        <v>3</v>
      </c>
      <c r="I33" s="56">
        <v>0.46086956521739131</v>
      </c>
      <c r="J33" s="57">
        <v>7.6086956521739135E-2</v>
      </c>
      <c r="K33" s="57">
        <v>0.32391304347826089</v>
      </c>
      <c r="L33" s="57">
        <v>7.8260869565217397E-2</v>
      </c>
      <c r="M33" s="58">
        <v>6.0869565217391307E-2</v>
      </c>
      <c r="N33" s="50">
        <f t="shared" si="0"/>
        <v>0.46304347826086956</v>
      </c>
      <c r="O33" s="56">
        <v>0.35185185185185186</v>
      </c>
      <c r="P33" s="57">
        <v>6.4814814814814811E-2</v>
      </c>
      <c r="Q33" s="57">
        <v>0.30555555555555558</v>
      </c>
      <c r="R33" s="57">
        <v>0.17592592592592593</v>
      </c>
      <c r="S33" s="58">
        <v>0.10185185185185185</v>
      </c>
      <c r="T33" s="51">
        <f t="shared" si="1"/>
        <v>0.27777777777777779</v>
      </c>
      <c r="W33" s="52">
        <f t="shared" si="2"/>
        <v>0</v>
      </c>
      <c r="X33" s="52">
        <f t="shared" si="3"/>
        <v>0</v>
      </c>
      <c r="Y33" s="52">
        <f t="shared" si="4"/>
        <v>0</v>
      </c>
      <c r="Z33" s="52" t="b">
        <f t="shared" si="5"/>
        <v>0</v>
      </c>
    </row>
    <row r="34" spans="1:26" s="52" customFormat="1" ht="27.6" x14ac:dyDescent="0.3">
      <c r="A34" s="41">
        <v>32</v>
      </c>
      <c r="B34" s="9" t="s">
        <v>1</v>
      </c>
      <c r="C34" s="4" t="s">
        <v>14</v>
      </c>
      <c r="D34" s="10" t="s">
        <v>58</v>
      </c>
      <c r="E34" s="36"/>
      <c r="F34" s="53">
        <v>3.3070866141732282</v>
      </c>
      <c r="G34" s="54">
        <v>0.99218847447243497</v>
      </c>
      <c r="H34" s="55">
        <v>3</v>
      </c>
      <c r="I34" s="56">
        <v>0.41521739130434782</v>
      </c>
      <c r="J34" s="57">
        <v>6.0869565217391307E-2</v>
      </c>
      <c r="K34" s="57">
        <v>0.38478260869565217</v>
      </c>
      <c r="L34" s="57">
        <v>7.8260869565217397E-2</v>
      </c>
      <c r="M34" s="58">
        <v>6.0869565217391307E-2</v>
      </c>
      <c r="N34" s="50">
        <f t="shared" si="0"/>
        <v>0.52391304347826084</v>
      </c>
      <c r="O34" s="56">
        <v>0.23148148148148148</v>
      </c>
      <c r="P34" s="57">
        <v>8.3333333333333329E-2</v>
      </c>
      <c r="Q34" s="57">
        <v>0.30555555555555558</v>
      </c>
      <c r="R34" s="57">
        <v>0.27777777777777779</v>
      </c>
      <c r="S34" s="58">
        <v>0.10185185185185185</v>
      </c>
      <c r="T34" s="51">
        <f t="shared" si="1"/>
        <v>0.37962962962962965</v>
      </c>
      <c r="W34" s="52">
        <f t="shared" si="2"/>
        <v>0</v>
      </c>
      <c r="X34" s="52">
        <f t="shared" si="3"/>
        <v>1</v>
      </c>
      <c r="Y34" s="52">
        <f t="shared" si="4"/>
        <v>0</v>
      </c>
      <c r="Z34" s="52" t="b">
        <f t="shared" si="5"/>
        <v>0</v>
      </c>
    </row>
    <row r="35" spans="1:26" s="52" customFormat="1" ht="27.6" x14ac:dyDescent="0.3">
      <c r="A35" s="41">
        <v>33</v>
      </c>
      <c r="B35" s="9" t="s">
        <v>1</v>
      </c>
      <c r="C35" s="4" t="s">
        <v>14</v>
      </c>
      <c r="D35" s="10" t="s">
        <v>59</v>
      </c>
      <c r="E35" s="36" t="s">
        <v>146</v>
      </c>
      <c r="F35" s="53">
        <v>3.5039370078740157</v>
      </c>
      <c r="G35" s="54">
        <v>1.0262232243855196</v>
      </c>
      <c r="H35" s="55">
        <v>4</v>
      </c>
      <c r="I35" s="56">
        <v>0.35371179039301309</v>
      </c>
      <c r="J35" s="57">
        <v>6.768558951965066E-2</v>
      </c>
      <c r="K35" s="57">
        <v>0.39956331877729256</v>
      </c>
      <c r="L35" s="57">
        <v>0.10262008733624454</v>
      </c>
      <c r="M35" s="58">
        <v>7.6419213973799124E-2</v>
      </c>
      <c r="N35" s="50">
        <f t="shared" si="0"/>
        <v>0.57860262008733621</v>
      </c>
      <c r="O35" s="56">
        <v>0.16666666666666666</v>
      </c>
      <c r="P35" s="57">
        <v>2.7777777777777776E-2</v>
      </c>
      <c r="Q35" s="57">
        <v>0.27777777777777779</v>
      </c>
      <c r="R35" s="57">
        <v>0.42592592592592593</v>
      </c>
      <c r="S35" s="58">
        <v>0.10185185185185185</v>
      </c>
      <c r="T35" s="51">
        <f t="shared" si="1"/>
        <v>0.52777777777777779</v>
      </c>
      <c r="W35" s="52">
        <f t="shared" si="2"/>
        <v>1</v>
      </c>
      <c r="X35" s="52">
        <f t="shared" si="3"/>
        <v>1</v>
      </c>
      <c r="Y35" s="52">
        <f t="shared" si="4"/>
        <v>1</v>
      </c>
      <c r="Z35" s="52" t="b">
        <f t="shared" si="5"/>
        <v>1</v>
      </c>
    </row>
    <row r="36" spans="1:26" s="52" customFormat="1" ht="27.6" x14ac:dyDescent="0.3">
      <c r="A36" s="41">
        <v>34</v>
      </c>
      <c r="B36" s="9" t="s">
        <v>1</v>
      </c>
      <c r="C36" s="4" t="s">
        <v>9</v>
      </c>
      <c r="D36" s="10" t="s">
        <v>60</v>
      </c>
      <c r="E36" s="36"/>
      <c r="F36" s="53">
        <v>3.393700787401575</v>
      </c>
      <c r="G36" s="54">
        <v>0.99729934784495788</v>
      </c>
      <c r="H36" s="55">
        <v>3</v>
      </c>
      <c r="I36" s="56">
        <v>0.38344226579520696</v>
      </c>
      <c r="J36" s="57">
        <v>7.1895424836601302E-2</v>
      </c>
      <c r="K36" s="57">
        <v>0.37254901960784315</v>
      </c>
      <c r="L36" s="57">
        <v>8.4967320261437912E-2</v>
      </c>
      <c r="M36" s="58">
        <v>8.714596949891068E-2</v>
      </c>
      <c r="N36" s="50">
        <f t="shared" si="0"/>
        <v>0.54466230936819171</v>
      </c>
      <c r="O36" s="56">
        <v>0.25925925925925924</v>
      </c>
      <c r="P36" s="57">
        <v>6.4814814814814811E-2</v>
      </c>
      <c r="Q36" s="57">
        <v>0.26851851851851855</v>
      </c>
      <c r="R36" s="57">
        <v>0.27777777777777779</v>
      </c>
      <c r="S36" s="58">
        <v>0.12962962962962962</v>
      </c>
      <c r="T36" s="51">
        <f t="shared" si="1"/>
        <v>0.40740740740740744</v>
      </c>
      <c r="W36" s="52">
        <f t="shared" si="2"/>
        <v>0</v>
      </c>
      <c r="X36" s="52">
        <f t="shared" si="3"/>
        <v>1</v>
      </c>
      <c r="Y36" s="52">
        <f t="shared" si="4"/>
        <v>1</v>
      </c>
      <c r="Z36" s="52" t="b">
        <f t="shared" si="5"/>
        <v>0</v>
      </c>
    </row>
    <row r="37" spans="1:26" s="52" customFormat="1" ht="27.6" x14ac:dyDescent="0.3">
      <c r="A37" s="41">
        <v>35</v>
      </c>
      <c r="B37" s="9" t="s">
        <v>1</v>
      </c>
      <c r="C37" s="4" t="s">
        <v>9</v>
      </c>
      <c r="D37" s="10" t="s">
        <v>61</v>
      </c>
      <c r="E37" s="36" t="s">
        <v>146</v>
      </c>
      <c r="F37" s="53">
        <v>3.9527559055118111</v>
      </c>
      <c r="G37" s="54">
        <v>0.86814371353308473</v>
      </c>
      <c r="H37" s="55">
        <v>4</v>
      </c>
      <c r="I37" s="56">
        <v>0.22657952069716775</v>
      </c>
      <c r="J37" s="57">
        <v>4.357298474945534E-2</v>
      </c>
      <c r="K37" s="57">
        <v>0.4684095860566449</v>
      </c>
      <c r="L37" s="57">
        <v>0.13725490196078433</v>
      </c>
      <c r="M37" s="58">
        <v>0.12418300653594772</v>
      </c>
      <c r="N37" s="50">
        <f t="shared" si="0"/>
        <v>0.72984749455337694</v>
      </c>
      <c r="O37" s="56">
        <v>0.1388888888888889</v>
      </c>
      <c r="P37" s="57">
        <v>1.8518518518518517E-2</v>
      </c>
      <c r="Q37" s="57">
        <v>0.19444444444444445</v>
      </c>
      <c r="R37" s="57">
        <v>0.5</v>
      </c>
      <c r="S37" s="58">
        <v>0.14814814814814814</v>
      </c>
      <c r="T37" s="51">
        <f t="shared" si="1"/>
        <v>0.64814814814814814</v>
      </c>
      <c r="W37" s="52">
        <f t="shared" si="2"/>
        <v>1</v>
      </c>
      <c r="X37" s="52">
        <f t="shared" si="3"/>
        <v>1</v>
      </c>
      <c r="Y37" s="52">
        <f t="shared" si="4"/>
        <v>1</v>
      </c>
      <c r="Z37" s="52" t="b">
        <f t="shared" si="5"/>
        <v>1</v>
      </c>
    </row>
    <row r="38" spans="1:26" s="52" customFormat="1" ht="27.6" x14ac:dyDescent="0.3">
      <c r="A38" s="41">
        <v>36</v>
      </c>
      <c r="B38" s="9" t="s">
        <v>1</v>
      </c>
      <c r="C38" s="4" t="s">
        <v>9</v>
      </c>
      <c r="D38" s="10" t="s">
        <v>62</v>
      </c>
      <c r="E38" s="36" t="s">
        <v>146</v>
      </c>
      <c r="F38" s="53">
        <v>4.1968503937007871</v>
      </c>
      <c r="G38" s="54">
        <v>0.86978475098786723</v>
      </c>
      <c r="H38" s="55">
        <v>4</v>
      </c>
      <c r="I38" s="56">
        <v>0.11428571428571428</v>
      </c>
      <c r="J38" s="57">
        <v>2.197802197802198E-2</v>
      </c>
      <c r="K38" s="57">
        <v>0.44835164835164837</v>
      </c>
      <c r="L38" s="57">
        <v>0.23956043956043957</v>
      </c>
      <c r="M38" s="58">
        <v>0.17582417582417584</v>
      </c>
      <c r="N38" s="50">
        <f t="shared" si="0"/>
        <v>0.86373626373626378</v>
      </c>
      <c r="O38" s="56">
        <v>5.5555555555555552E-2</v>
      </c>
      <c r="P38" s="57">
        <v>9.2592592592592587E-3</v>
      </c>
      <c r="Q38" s="57">
        <v>0.18518518518518517</v>
      </c>
      <c r="R38" s="57">
        <v>0.62037037037037035</v>
      </c>
      <c r="S38" s="58">
        <v>0.12962962962962962</v>
      </c>
      <c r="T38" s="51">
        <f t="shared" si="1"/>
        <v>0.75</v>
      </c>
      <c r="W38" s="52">
        <f t="shared" si="2"/>
        <v>1</v>
      </c>
      <c r="X38" s="52">
        <f t="shared" si="3"/>
        <v>1</v>
      </c>
      <c r="Y38" s="52">
        <f t="shared" si="4"/>
        <v>1</v>
      </c>
      <c r="Z38" s="52" t="b">
        <f t="shared" si="5"/>
        <v>1</v>
      </c>
    </row>
    <row r="39" spans="1:26" s="52" customFormat="1" ht="27.6" x14ac:dyDescent="0.3">
      <c r="A39" s="41">
        <v>37</v>
      </c>
      <c r="B39" s="9" t="s">
        <v>1</v>
      </c>
      <c r="C39" s="4" t="s">
        <v>9</v>
      </c>
      <c r="D39" s="10" t="s">
        <v>63</v>
      </c>
      <c r="E39" s="36"/>
      <c r="F39" s="53">
        <v>3.377952755905512</v>
      </c>
      <c r="G39" s="54">
        <v>1.011190409869521</v>
      </c>
      <c r="H39" s="55">
        <v>3</v>
      </c>
      <c r="I39" s="56">
        <v>0.47505422993492408</v>
      </c>
      <c r="J39" s="57">
        <v>7.5921908893709325E-2</v>
      </c>
      <c r="K39" s="57">
        <v>0.31453362255965295</v>
      </c>
      <c r="L39" s="57">
        <v>6.7245119305856832E-2</v>
      </c>
      <c r="M39" s="58">
        <v>6.7245119305856832E-2</v>
      </c>
      <c r="N39" s="50">
        <f t="shared" si="0"/>
        <v>0.44902386117136661</v>
      </c>
      <c r="O39" s="56">
        <v>0.19444444444444445</v>
      </c>
      <c r="P39" s="57">
        <v>8.3333333333333329E-2</v>
      </c>
      <c r="Q39" s="57">
        <v>0.26851851851851855</v>
      </c>
      <c r="R39" s="57">
        <v>0.27777777777777779</v>
      </c>
      <c r="S39" s="58">
        <v>0.17592592592592593</v>
      </c>
      <c r="T39" s="51">
        <f t="shared" si="1"/>
        <v>0.45370370370370372</v>
      </c>
      <c r="W39" s="52">
        <f t="shared" si="2"/>
        <v>0</v>
      </c>
      <c r="X39" s="52">
        <f t="shared" si="3"/>
        <v>0</v>
      </c>
      <c r="Y39" s="52">
        <f t="shared" si="4"/>
        <v>1</v>
      </c>
      <c r="Z39" s="52" t="b">
        <f t="shared" si="5"/>
        <v>0</v>
      </c>
    </row>
    <row r="40" spans="1:26" s="52" customFormat="1" ht="27.6" x14ac:dyDescent="0.3">
      <c r="A40" s="41">
        <v>38</v>
      </c>
      <c r="B40" s="9" t="s">
        <v>1</v>
      </c>
      <c r="C40" s="4" t="s">
        <v>14</v>
      </c>
      <c r="D40" s="10" t="s">
        <v>64</v>
      </c>
      <c r="E40" s="36"/>
      <c r="F40" s="53">
        <v>3.5590551181102361</v>
      </c>
      <c r="G40" s="54">
        <v>1.0245301846818369</v>
      </c>
      <c r="H40" s="55">
        <v>4</v>
      </c>
      <c r="I40" s="56">
        <v>0.25164113785557984</v>
      </c>
      <c r="J40" s="57">
        <v>5.0328227571115977E-2</v>
      </c>
      <c r="K40" s="57">
        <v>0.49234135667396062</v>
      </c>
      <c r="L40" s="57">
        <v>0.12472647702407003</v>
      </c>
      <c r="M40" s="58">
        <v>8.0962800875273522E-2</v>
      </c>
      <c r="N40" s="50">
        <f t="shared" si="0"/>
        <v>0.69803063457330417</v>
      </c>
      <c r="O40" s="56">
        <v>0.17592592592592593</v>
      </c>
      <c r="P40" s="57">
        <v>3.7037037037037035E-2</v>
      </c>
      <c r="Q40" s="57">
        <v>0.26851851851851855</v>
      </c>
      <c r="R40" s="57">
        <v>0.44444444444444442</v>
      </c>
      <c r="S40" s="58">
        <v>7.407407407407407E-2</v>
      </c>
      <c r="T40" s="51">
        <f t="shared" si="1"/>
        <v>0.51851851851851849</v>
      </c>
      <c r="W40" s="52">
        <f t="shared" si="2"/>
        <v>1</v>
      </c>
      <c r="X40" s="52">
        <f t="shared" si="3"/>
        <v>1</v>
      </c>
      <c r="Y40" s="52">
        <f t="shared" si="4"/>
        <v>1</v>
      </c>
      <c r="Z40" s="52" t="b">
        <f t="shared" si="5"/>
        <v>0</v>
      </c>
    </row>
    <row r="41" spans="1:26" s="52" customFormat="1" ht="27.6" x14ac:dyDescent="0.3">
      <c r="A41" s="41">
        <v>39</v>
      </c>
      <c r="B41" s="9" t="s">
        <v>1</v>
      </c>
      <c r="C41" s="4" t="s">
        <v>12</v>
      </c>
      <c r="D41" s="10" t="s">
        <v>65</v>
      </c>
      <c r="E41" s="36" t="s">
        <v>147</v>
      </c>
      <c r="F41" s="53">
        <v>3.377952755905512</v>
      </c>
      <c r="G41" s="54">
        <v>1.1006736223626175</v>
      </c>
      <c r="H41" s="55">
        <v>3</v>
      </c>
      <c r="I41" s="56">
        <v>0.45140388768898487</v>
      </c>
      <c r="J41" s="57">
        <v>7.5593952483801297E-2</v>
      </c>
      <c r="K41" s="57">
        <v>0.326133909287257</v>
      </c>
      <c r="L41" s="57">
        <v>8.2073434125269976E-2</v>
      </c>
      <c r="M41" s="58">
        <v>6.4794816414686832E-2</v>
      </c>
      <c r="N41" s="50">
        <f t="shared" si="0"/>
        <v>0.47300215982721383</v>
      </c>
      <c r="O41" s="56">
        <v>0.14814814814814814</v>
      </c>
      <c r="P41" s="57">
        <v>5.5555555555555552E-2</v>
      </c>
      <c r="Q41" s="57">
        <v>0.25925925925925924</v>
      </c>
      <c r="R41" s="57">
        <v>0.35185185185185186</v>
      </c>
      <c r="S41" s="58">
        <v>0.18518518518518517</v>
      </c>
      <c r="T41" s="51">
        <f t="shared" si="1"/>
        <v>0.53703703703703698</v>
      </c>
      <c r="W41" s="52">
        <f t="shared" si="2"/>
        <v>0</v>
      </c>
      <c r="X41" s="52">
        <f t="shared" si="3"/>
        <v>0</v>
      </c>
      <c r="Y41" s="52">
        <f t="shared" si="4"/>
        <v>1</v>
      </c>
      <c r="Z41" s="52" t="b">
        <f t="shared" si="5"/>
        <v>0</v>
      </c>
    </row>
    <row r="42" spans="1:26" s="52" customFormat="1" ht="27.6" x14ac:dyDescent="0.3">
      <c r="A42" s="41">
        <v>40</v>
      </c>
      <c r="B42" s="9" t="s">
        <v>1</v>
      </c>
      <c r="C42" s="4" t="s">
        <v>12</v>
      </c>
      <c r="D42" s="10" t="s">
        <v>66</v>
      </c>
      <c r="E42" s="36" t="s">
        <v>147</v>
      </c>
      <c r="F42" s="53">
        <v>3.7244094488188977</v>
      </c>
      <c r="G42" s="54">
        <v>1.0475104746762149</v>
      </c>
      <c r="H42" s="55">
        <v>4</v>
      </c>
      <c r="I42" s="56">
        <v>0.2543478260869565</v>
      </c>
      <c r="J42" s="57">
        <v>8.6956521739130432E-2</v>
      </c>
      <c r="K42" s="57">
        <v>0.43260869565217391</v>
      </c>
      <c r="L42" s="57">
        <v>0.16304347826086957</v>
      </c>
      <c r="M42" s="58">
        <v>6.3043478260869562E-2</v>
      </c>
      <c r="N42" s="50">
        <f t="shared" si="0"/>
        <v>0.65869565217391302</v>
      </c>
      <c r="O42" s="56">
        <v>0.10185185185185185</v>
      </c>
      <c r="P42" s="57">
        <v>7.407407407407407E-2</v>
      </c>
      <c r="Q42" s="57">
        <v>0.12962962962962962</v>
      </c>
      <c r="R42" s="57">
        <v>0.57407407407407407</v>
      </c>
      <c r="S42" s="58">
        <v>0.12037037037037036</v>
      </c>
      <c r="T42" s="51">
        <f t="shared" si="1"/>
        <v>0.69444444444444442</v>
      </c>
      <c r="W42" s="52">
        <f t="shared" si="2"/>
        <v>1</v>
      </c>
      <c r="X42" s="52">
        <f t="shared" si="3"/>
        <v>1</v>
      </c>
      <c r="Y42" s="52">
        <f t="shared" si="4"/>
        <v>1</v>
      </c>
      <c r="Z42" s="52" t="b">
        <f t="shared" si="5"/>
        <v>1</v>
      </c>
    </row>
    <row r="43" spans="1:26" s="52" customFormat="1" ht="27.6" x14ac:dyDescent="0.3">
      <c r="A43" s="41">
        <v>41</v>
      </c>
      <c r="B43" s="9" t="s">
        <v>1</v>
      </c>
      <c r="C43" s="4" t="s">
        <v>12</v>
      </c>
      <c r="D43" s="10" t="s">
        <v>67</v>
      </c>
      <c r="E43" s="36"/>
      <c r="F43" s="53">
        <v>3.5826771653543306</v>
      </c>
      <c r="G43" s="54">
        <v>1.0754302920694703</v>
      </c>
      <c r="H43" s="55">
        <v>4</v>
      </c>
      <c r="I43" s="56">
        <v>0.29782608695652174</v>
      </c>
      <c r="J43" s="57">
        <v>8.0434782608695646E-2</v>
      </c>
      <c r="K43" s="57">
        <v>0.41956521739130437</v>
      </c>
      <c r="L43" s="57">
        <v>0.12173913043478261</v>
      </c>
      <c r="M43" s="58">
        <v>8.0434782608695646E-2</v>
      </c>
      <c r="N43" s="50">
        <f t="shared" si="0"/>
        <v>0.62173913043478257</v>
      </c>
      <c r="O43" s="56">
        <v>0.18518518518518517</v>
      </c>
      <c r="P43" s="57">
        <v>7.407407407407407E-2</v>
      </c>
      <c r="Q43" s="57">
        <v>0.31481481481481483</v>
      </c>
      <c r="R43" s="57">
        <v>0.31481481481481483</v>
      </c>
      <c r="S43" s="58">
        <v>0.1111111111111111</v>
      </c>
      <c r="T43" s="51">
        <f t="shared" si="1"/>
        <v>0.42592592592592593</v>
      </c>
      <c r="W43" s="52">
        <f t="shared" si="2"/>
        <v>1</v>
      </c>
      <c r="X43" s="52">
        <f t="shared" si="3"/>
        <v>1</v>
      </c>
      <c r="Y43" s="52">
        <f t="shared" si="4"/>
        <v>1</v>
      </c>
      <c r="Z43" s="52" t="b">
        <f t="shared" si="5"/>
        <v>0</v>
      </c>
    </row>
    <row r="44" spans="1:26" s="52" customFormat="1" ht="27.6" x14ac:dyDescent="0.3">
      <c r="A44" s="41">
        <v>42</v>
      </c>
      <c r="B44" s="9" t="s">
        <v>1</v>
      </c>
      <c r="C44" s="4" t="s">
        <v>12</v>
      </c>
      <c r="D44" s="10" t="s">
        <v>68</v>
      </c>
      <c r="E44" s="36"/>
      <c r="F44" s="53">
        <v>3.2519685039370079</v>
      </c>
      <c r="G44" s="54">
        <v>1.0719656236188717</v>
      </c>
      <c r="H44" s="55">
        <v>3</v>
      </c>
      <c r="I44" s="56">
        <v>0.39130434782608697</v>
      </c>
      <c r="J44" s="57">
        <v>0.15217391304347827</v>
      </c>
      <c r="K44" s="57">
        <v>0.33260869565217394</v>
      </c>
      <c r="L44" s="57">
        <v>7.1739130434782611E-2</v>
      </c>
      <c r="M44" s="58">
        <v>5.2173913043478258E-2</v>
      </c>
      <c r="N44" s="50">
        <f t="shared" si="0"/>
        <v>0.45652173913043481</v>
      </c>
      <c r="O44" s="56">
        <v>0.18518518518518517</v>
      </c>
      <c r="P44" s="57">
        <v>8.3333333333333329E-2</v>
      </c>
      <c r="Q44" s="57">
        <v>0.28703703703703703</v>
      </c>
      <c r="R44" s="57">
        <v>0.22222222222222221</v>
      </c>
      <c r="S44" s="58">
        <v>0.22222222222222221</v>
      </c>
      <c r="T44" s="51">
        <f t="shared" si="1"/>
        <v>0.44444444444444442</v>
      </c>
      <c r="W44" s="52">
        <f t="shared" si="2"/>
        <v>0</v>
      </c>
      <c r="X44" s="52">
        <f t="shared" si="3"/>
        <v>0</v>
      </c>
      <c r="Y44" s="52">
        <f t="shared" si="4"/>
        <v>1</v>
      </c>
      <c r="Z44" s="52" t="b">
        <f t="shared" si="5"/>
        <v>0</v>
      </c>
    </row>
    <row r="45" spans="1:26" s="52" customFormat="1" ht="27.6" x14ac:dyDescent="0.3">
      <c r="A45" s="41">
        <v>43</v>
      </c>
      <c r="B45" s="9" t="s">
        <v>1</v>
      </c>
      <c r="C45" s="4" t="s">
        <v>9</v>
      </c>
      <c r="D45" s="10" t="s">
        <v>69</v>
      </c>
      <c r="E45" s="36"/>
      <c r="F45" s="53">
        <v>3.5039370078740157</v>
      </c>
      <c r="G45" s="54">
        <v>1.0489891328113945</v>
      </c>
      <c r="H45" s="55">
        <v>4</v>
      </c>
      <c r="I45" s="56">
        <v>0.28260869565217389</v>
      </c>
      <c r="J45" s="57">
        <v>8.478260869565217E-2</v>
      </c>
      <c r="K45" s="57">
        <v>0.4652173913043478</v>
      </c>
      <c r="L45" s="57">
        <v>9.1304347826086957E-2</v>
      </c>
      <c r="M45" s="58">
        <v>7.6086956521739135E-2</v>
      </c>
      <c r="N45" s="50">
        <f t="shared" si="0"/>
        <v>0.63260869565217392</v>
      </c>
      <c r="O45" s="56">
        <v>0.14814814814814814</v>
      </c>
      <c r="P45" s="57">
        <v>4.6296296296296294E-2</v>
      </c>
      <c r="Q45" s="57">
        <v>0.22222222222222221</v>
      </c>
      <c r="R45" s="57">
        <v>0.41666666666666669</v>
      </c>
      <c r="S45" s="58">
        <v>0.16666666666666666</v>
      </c>
      <c r="T45" s="51">
        <f t="shared" si="1"/>
        <v>0.58333333333333337</v>
      </c>
      <c r="W45" s="52">
        <f t="shared" si="2"/>
        <v>1</v>
      </c>
      <c r="X45" s="52">
        <f t="shared" si="3"/>
        <v>1</v>
      </c>
      <c r="Y45" s="52">
        <f t="shared" si="4"/>
        <v>1</v>
      </c>
      <c r="Z45" s="52" t="b">
        <f t="shared" si="5"/>
        <v>0</v>
      </c>
    </row>
    <row r="46" spans="1:26" s="52" customFormat="1" ht="27.6" x14ac:dyDescent="0.3">
      <c r="A46" s="41">
        <v>44</v>
      </c>
      <c r="B46" s="9" t="s">
        <v>1</v>
      </c>
      <c r="C46" s="4" t="s">
        <v>15</v>
      </c>
      <c r="D46" s="10" t="s">
        <v>70</v>
      </c>
      <c r="E46" s="36" t="s">
        <v>148</v>
      </c>
      <c r="F46" s="53">
        <v>3.7716535433070866</v>
      </c>
      <c r="G46" s="54">
        <v>0.88903182212739806</v>
      </c>
      <c r="H46" s="55">
        <v>4</v>
      </c>
      <c r="I46" s="56">
        <v>0.20529801324503311</v>
      </c>
      <c r="J46" s="57">
        <v>6.1810154525386317E-2</v>
      </c>
      <c r="K46" s="57">
        <v>0.44370860927152317</v>
      </c>
      <c r="L46" s="57">
        <v>0.20971302428256069</v>
      </c>
      <c r="M46" s="58">
        <v>7.9470198675496692E-2</v>
      </c>
      <c r="N46" s="50">
        <f t="shared" si="0"/>
        <v>0.73289183222958054</v>
      </c>
      <c r="O46" s="56">
        <v>9.2592592592592587E-2</v>
      </c>
      <c r="P46" s="57">
        <v>2.7777777777777776E-2</v>
      </c>
      <c r="Q46" s="57">
        <v>0.16666666666666666</v>
      </c>
      <c r="R46" s="57">
        <v>0.62962962962962965</v>
      </c>
      <c r="S46" s="58">
        <v>8.3333333333333329E-2</v>
      </c>
      <c r="T46" s="51">
        <f t="shared" si="1"/>
        <v>0.71296296296296302</v>
      </c>
      <c r="W46" s="52">
        <f t="shared" si="2"/>
        <v>1</v>
      </c>
      <c r="X46" s="52">
        <f t="shared" si="3"/>
        <v>1</v>
      </c>
      <c r="Y46" s="52">
        <f t="shared" si="4"/>
        <v>1</v>
      </c>
      <c r="Z46" s="52" t="b">
        <f t="shared" si="5"/>
        <v>1</v>
      </c>
    </row>
    <row r="47" spans="1:26" s="52" customFormat="1" ht="27.6" x14ac:dyDescent="0.3">
      <c r="A47" s="41">
        <v>45</v>
      </c>
      <c r="B47" s="9" t="s">
        <v>1</v>
      </c>
      <c r="C47" s="4" t="s">
        <v>15</v>
      </c>
      <c r="D47" s="10" t="s">
        <v>71</v>
      </c>
      <c r="E47" s="36" t="s">
        <v>148</v>
      </c>
      <c r="F47" s="53">
        <v>3.9448818897637796</v>
      </c>
      <c r="G47" s="54">
        <v>0.92478630529405059</v>
      </c>
      <c r="H47" s="55">
        <v>4</v>
      </c>
      <c r="I47" s="56">
        <v>0.19517543859649122</v>
      </c>
      <c r="J47" s="57">
        <v>6.3596491228070179E-2</v>
      </c>
      <c r="K47" s="57">
        <v>0.48464912280701755</v>
      </c>
      <c r="L47" s="57">
        <v>0.13815789473684212</v>
      </c>
      <c r="M47" s="58">
        <v>0.11842105263157894</v>
      </c>
      <c r="N47" s="50">
        <f t="shared" si="0"/>
        <v>0.74122807017543857</v>
      </c>
      <c r="O47" s="56">
        <v>6.4814814814814811E-2</v>
      </c>
      <c r="P47" s="57">
        <v>1.8518518518518517E-2</v>
      </c>
      <c r="Q47" s="57">
        <v>0.1111111111111111</v>
      </c>
      <c r="R47" s="57">
        <v>0.68518518518518523</v>
      </c>
      <c r="S47" s="58">
        <v>0.12037037037037036</v>
      </c>
      <c r="T47" s="51">
        <f t="shared" si="1"/>
        <v>0.80555555555555558</v>
      </c>
      <c r="W47" s="52">
        <f t="shared" si="2"/>
        <v>1</v>
      </c>
      <c r="X47" s="52">
        <f t="shared" si="3"/>
        <v>1</v>
      </c>
      <c r="Y47" s="52">
        <f t="shared" si="4"/>
        <v>1</v>
      </c>
      <c r="Z47" s="52" t="b">
        <f t="shared" si="5"/>
        <v>1</v>
      </c>
    </row>
    <row r="48" spans="1:26" s="52" customFormat="1" ht="27.6" x14ac:dyDescent="0.3">
      <c r="A48" s="41">
        <v>46</v>
      </c>
      <c r="B48" s="9" t="s">
        <v>1</v>
      </c>
      <c r="C48" s="4" t="s">
        <v>15</v>
      </c>
      <c r="D48" s="10" t="s">
        <v>72</v>
      </c>
      <c r="E48" s="36"/>
      <c r="F48" s="53">
        <v>3.7401574803149606</v>
      </c>
      <c r="G48" s="54">
        <v>0.98981107260523149</v>
      </c>
      <c r="H48" s="55">
        <v>4</v>
      </c>
      <c r="I48" s="56">
        <v>0.29912663755458513</v>
      </c>
      <c r="J48" s="57">
        <v>7.4235807860262015E-2</v>
      </c>
      <c r="K48" s="57">
        <v>0.43449781659388648</v>
      </c>
      <c r="L48" s="57">
        <v>0.11790393013100436</v>
      </c>
      <c r="M48" s="58">
        <v>7.4235807860262015E-2</v>
      </c>
      <c r="N48" s="50">
        <f t="shared" si="0"/>
        <v>0.6266375545851528</v>
      </c>
      <c r="O48" s="56">
        <v>7.407407407407407E-2</v>
      </c>
      <c r="P48" s="57">
        <v>6.4814814814814811E-2</v>
      </c>
      <c r="Q48" s="57">
        <v>9.2592592592592587E-2</v>
      </c>
      <c r="R48" s="57">
        <v>0.66666666666666663</v>
      </c>
      <c r="S48" s="58">
        <v>0.10185185185185185</v>
      </c>
      <c r="T48" s="51">
        <f t="shared" si="1"/>
        <v>0.76851851851851849</v>
      </c>
      <c r="W48" s="52">
        <f t="shared" si="2"/>
        <v>1</v>
      </c>
      <c r="X48" s="52">
        <f t="shared" si="3"/>
        <v>1</v>
      </c>
      <c r="Y48" s="52">
        <f t="shared" si="4"/>
        <v>1</v>
      </c>
      <c r="Z48" s="52" t="b">
        <f t="shared" si="5"/>
        <v>0</v>
      </c>
    </row>
    <row r="49" spans="1:26" s="52" customFormat="1" ht="27.6" x14ac:dyDescent="0.3">
      <c r="A49" s="41">
        <v>47</v>
      </c>
      <c r="B49" s="9" t="s">
        <v>1</v>
      </c>
      <c r="C49" s="4" t="s">
        <v>13</v>
      </c>
      <c r="D49" s="10" t="s">
        <v>73</v>
      </c>
      <c r="E49" s="36" t="s">
        <v>148</v>
      </c>
      <c r="F49" s="53">
        <v>3.826771653543307</v>
      </c>
      <c r="G49" s="54">
        <v>1.0874697077071758</v>
      </c>
      <c r="H49" s="55">
        <v>4</v>
      </c>
      <c r="I49" s="56">
        <v>0.25982532751091703</v>
      </c>
      <c r="J49" s="57">
        <v>6.1135371179039298E-2</v>
      </c>
      <c r="K49" s="57">
        <v>0.46506550218340609</v>
      </c>
      <c r="L49" s="57">
        <v>0.13100436681222707</v>
      </c>
      <c r="M49" s="58">
        <v>8.296943231441048E-2</v>
      </c>
      <c r="N49" s="50">
        <f t="shared" si="0"/>
        <v>0.67903930131004364</v>
      </c>
      <c r="O49" s="56">
        <v>0.1111111111111111</v>
      </c>
      <c r="P49" s="57">
        <v>4.6296296296296294E-2</v>
      </c>
      <c r="Q49" s="57">
        <v>0.12962962962962962</v>
      </c>
      <c r="R49" s="57">
        <v>0.58333333333333337</v>
      </c>
      <c r="S49" s="58">
        <v>0.12962962962962962</v>
      </c>
      <c r="T49" s="51">
        <f t="shared" si="1"/>
        <v>0.71296296296296302</v>
      </c>
      <c r="W49" s="52">
        <f t="shared" si="2"/>
        <v>1</v>
      </c>
      <c r="X49" s="52">
        <f t="shared" si="3"/>
        <v>1</v>
      </c>
      <c r="Y49" s="52">
        <f t="shared" si="4"/>
        <v>1</v>
      </c>
      <c r="Z49" s="52" t="b">
        <f t="shared" si="5"/>
        <v>1</v>
      </c>
    </row>
    <row r="50" spans="1:26" s="52" customFormat="1" ht="27.6" x14ac:dyDescent="0.3">
      <c r="A50" s="41">
        <v>48</v>
      </c>
      <c r="B50" s="9" t="s">
        <v>1</v>
      </c>
      <c r="C50" s="4" t="s">
        <v>15</v>
      </c>
      <c r="D50" s="10" t="s">
        <v>74</v>
      </c>
      <c r="E50" s="36"/>
      <c r="F50" s="53">
        <v>3.622047244094488</v>
      </c>
      <c r="G50" s="54">
        <v>0.97954781354859755</v>
      </c>
      <c r="H50" s="55">
        <v>4</v>
      </c>
      <c r="I50" s="56">
        <v>0.33478260869565218</v>
      </c>
      <c r="J50" s="57">
        <v>6.9565217391304349E-2</v>
      </c>
      <c r="K50" s="57">
        <v>0.41956521739130437</v>
      </c>
      <c r="L50" s="57">
        <v>0.10869565217391304</v>
      </c>
      <c r="M50" s="58">
        <v>6.7391304347826086E-2</v>
      </c>
      <c r="N50" s="50">
        <f t="shared" si="0"/>
        <v>0.59565217391304348</v>
      </c>
      <c r="O50" s="56">
        <v>0.1111111111111111</v>
      </c>
      <c r="P50" s="57">
        <v>2.7777777777777776E-2</v>
      </c>
      <c r="Q50" s="57">
        <v>0.24074074074074073</v>
      </c>
      <c r="R50" s="57">
        <v>0.49074074074074076</v>
      </c>
      <c r="S50" s="58">
        <v>0.12962962962962962</v>
      </c>
      <c r="T50" s="51">
        <f t="shared" si="1"/>
        <v>0.62037037037037035</v>
      </c>
      <c r="W50" s="52">
        <f t="shared" si="2"/>
        <v>1</v>
      </c>
      <c r="X50" s="52">
        <f t="shared" si="3"/>
        <v>1</v>
      </c>
      <c r="Y50" s="52">
        <f t="shared" si="4"/>
        <v>1</v>
      </c>
      <c r="Z50" s="52" t="b">
        <f t="shared" si="5"/>
        <v>0</v>
      </c>
    </row>
    <row r="51" spans="1:26" s="52" customFormat="1" ht="27.6" x14ac:dyDescent="0.3">
      <c r="A51" s="41">
        <v>49</v>
      </c>
      <c r="B51" s="9" t="s">
        <v>1</v>
      </c>
      <c r="C51" s="4" t="s">
        <v>15</v>
      </c>
      <c r="D51" s="10" t="s">
        <v>75</v>
      </c>
      <c r="E51" s="36" t="s">
        <v>148</v>
      </c>
      <c r="F51" s="53">
        <v>3.5039370078740157</v>
      </c>
      <c r="G51" s="54">
        <v>1.0414557932338455</v>
      </c>
      <c r="H51" s="55">
        <v>4</v>
      </c>
      <c r="I51" s="56">
        <v>0.31798245614035087</v>
      </c>
      <c r="J51" s="57">
        <v>9.4298245614035089E-2</v>
      </c>
      <c r="K51" s="57">
        <v>0.40131578947368424</v>
      </c>
      <c r="L51" s="57">
        <v>0.11842105263157894</v>
      </c>
      <c r="M51" s="58">
        <v>6.798245614035088E-2</v>
      </c>
      <c r="N51" s="50">
        <f t="shared" si="0"/>
        <v>0.58771929824561409</v>
      </c>
      <c r="O51" s="56">
        <v>0.10185185185185185</v>
      </c>
      <c r="P51" s="57">
        <v>4.6296296296296294E-2</v>
      </c>
      <c r="Q51" s="57">
        <v>0.19444444444444445</v>
      </c>
      <c r="R51" s="57">
        <v>0.54629629629629628</v>
      </c>
      <c r="S51" s="58">
        <v>0.1111111111111111</v>
      </c>
      <c r="T51" s="51">
        <f t="shared" si="1"/>
        <v>0.65740740740740744</v>
      </c>
      <c r="W51" s="52">
        <f t="shared" si="2"/>
        <v>1</v>
      </c>
      <c r="X51" s="52">
        <f t="shared" si="3"/>
        <v>1</v>
      </c>
      <c r="Y51" s="52">
        <f t="shared" si="4"/>
        <v>1</v>
      </c>
      <c r="Z51" s="52" t="b">
        <f t="shared" si="5"/>
        <v>1</v>
      </c>
    </row>
    <row r="52" spans="1:26" s="52" customFormat="1" ht="27.6" x14ac:dyDescent="0.3">
      <c r="A52" s="41">
        <v>50</v>
      </c>
      <c r="B52" s="9" t="s">
        <v>1</v>
      </c>
      <c r="C52" s="4" t="s">
        <v>15</v>
      </c>
      <c r="D52" s="10" t="s">
        <v>76</v>
      </c>
      <c r="E52" s="36" t="s">
        <v>148</v>
      </c>
      <c r="F52" s="53">
        <v>3.3464566929133857</v>
      </c>
      <c r="G52" s="54">
        <v>0.94225356230876167</v>
      </c>
      <c r="H52" s="55">
        <v>3</v>
      </c>
      <c r="I52" s="56">
        <v>0.42450765864332601</v>
      </c>
      <c r="J52" s="57">
        <v>9.1903719912472648E-2</v>
      </c>
      <c r="K52" s="57">
        <v>0.3413566739606127</v>
      </c>
      <c r="L52" s="57">
        <v>9.1903719912472648E-2</v>
      </c>
      <c r="M52" s="58">
        <v>5.0328227571115977E-2</v>
      </c>
      <c r="N52" s="50">
        <f t="shared" si="0"/>
        <v>0.48358862144420134</v>
      </c>
      <c r="O52" s="56">
        <v>0.1111111111111111</v>
      </c>
      <c r="P52" s="57">
        <v>3.7037037037037035E-2</v>
      </c>
      <c r="Q52" s="57">
        <v>0.27777777777777779</v>
      </c>
      <c r="R52" s="57">
        <v>0.47222222222222221</v>
      </c>
      <c r="S52" s="58">
        <v>0.10185185185185185</v>
      </c>
      <c r="T52" s="51">
        <f t="shared" si="1"/>
        <v>0.57407407407407407</v>
      </c>
      <c r="W52" s="52">
        <f t="shared" si="2"/>
        <v>0</v>
      </c>
      <c r="X52" s="52">
        <f t="shared" si="3"/>
        <v>0</v>
      </c>
      <c r="Y52" s="52">
        <f t="shared" si="4"/>
        <v>1</v>
      </c>
      <c r="Z52" s="52" t="b">
        <f t="shared" si="5"/>
        <v>0</v>
      </c>
    </row>
    <row r="53" spans="1:26" s="52" customFormat="1" ht="27.6" x14ac:dyDescent="0.3">
      <c r="A53" s="41">
        <v>51</v>
      </c>
      <c r="B53" s="9" t="s">
        <v>1</v>
      </c>
      <c r="C53" s="4" t="s">
        <v>13</v>
      </c>
      <c r="D53" s="10" t="s">
        <v>77</v>
      </c>
      <c r="E53" s="36" t="s">
        <v>147</v>
      </c>
      <c r="F53" s="53">
        <v>4.1023622047244093</v>
      </c>
      <c r="G53" s="54">
        <v>0.97070998993302271</v>
      </c>
      <c r="H53" s="55">
        <v>4</v>
      </c>
      <c r="I53" s="56">
        <v>0.18201754385964913</v>
      </c>
      <c r="J53" s="57">
        <v>3.5087719298245612E-2</v>
      </c>
      <c r="K53" s="57">
        <v>0.47807017543859648</v>
      </c>
      <c r="L53" s="57">
        <v>0.17324561403508773</v>
      </c>
      <c r="M53" s="58">
        <v>0.13157894736842105</v>
      </c>
      <c r="N53" s="50">
        <f t="shared" si="0"/>
        <v>0.78289473684210531</v>
      </c>
      <c r="O53" s="56">
        <v>8.3333333333333329E-2</v>
      </c>
      <c r="P53" s="57">
        <v>9.2592592592592587E-3</v>
      </c>
      <c r="Q53" s="57">
        <v>0.10185185185185185</v>
      </c>
      <c r="R53" s="57">
        <v>0.64814814814814814</v>
      </c>
      <c r="S53" s="58">
        <v>0.15740740740740741</v>
      </c>
      <c r="T53" s="51">
        <f t="shared" si="1"/>
        <v>0.80555555555555558</v>
      </c>
      <c r="W53" s="52">
        <f t="shared" si="2"/>
        <v>1</v>
      </c>
      <c r="X53" s="52">
        <f t="shared" si="3"/>
        <v>1</v>
      </c>
      <c r="Y53" s="52">
        <f t="shared" si="4"/>
        <v>1</v>
      </c>
      <c r="Z53" s="52" t="b">
        <f t="shared" si="5"/>
        <v>1</v>
      </c>
    </row>
    <row r="54" spans="1:26" s="52" customFormat="1" ht="27.6" x14ac:dyDescent="0.3">
      <c r="A54" s="41">
        <v>52</v>
      </c>
      <c r="B54" s="11" t="s">
        <v>2</v>
      </c>
      <c r="C54" s="5" t="s">
        <v>16</v>
      </c>
      <c r="D54" s="12" t="s">
        <v>78</v>
      </c>
      <c r="E54" s="36" t="s">
        <v>146</v>
      </c>
      <c r="F54" s="53">
        <v>4.2598425196850398</v>
      </c>
      <c r="G54" s="54">
        <v>0.85308701520707197</v>
      </c>
      <c r="H54" s="55">
        <v>4</v>
      </c>
      <c r="I54" s="56">
        <v>9.0707964601769914E-2</v>
      </c>
      <c r="J54" s="57">
        <v>3.3185840707964605E-2</v>
      </c>
      <c r="K54" s="57">
        <v>0.49336283185840707</v>
      </c>
      <c r="L54" s="57">
        <v>0.23230088495575221</v>
      </c>
      <c r="M54" s="58">
        <v>0.15044247787610621</v>
      </c>
      <c r="N54" s="50">
        <f t="shared" si="0"/>
        <v>0.87610619469026552</v>
      </c>
      <c r="O54" s="56">
        <v>2.7777777777777776E-2</v>
      </c>
      <c r="P54" s="57">
        <v>9.2592592592592587E-3</v>
      </c>
      <c r="Q54" s="57">
        <v>8.3333333333333329E-2</v>
      </c>
      <c r="R54" s="57">
        <v>0.71296296296296291</v>
      </c>
      <c r="S54" s="58">
        <v>0.16666666666666666</v>
      </c>
      <c r="T54" s="51">
        <f t="shared" si="1"/>
        <v>0.87962962962962954</v>
      </c>
      <c r="W54" s="52">
        <f t="shared" si="2"/>
        <v>1</v>
      </c>
      <c r="X54" s="52">
        <f t="shared" si="3"/>
        <v>1</v>
      </c>
      <c r="Y54" s="52">
        <f t="shared" si="4"/>
        <v>1</v>
      </c>
      <c r="Z54" s="52" t="b">
        <f t="shared" si="5"/>
        <v>1</v>
      </c>
    </row>
    <row r="55" spans="1:26" s="52" customFormat="1" ht="27.6" x14ac:dyDescent="0.3">
      <c r="A55" s="41">
        <v>53</v>
      </c>
      <c r="B55" s="11" t="s">
        <v>2</v>
      </c>
      <c r="C55" s="5" t="s">
        <v>17</v>
      </c>
      <c r="D55" s="12" t="s">
        <v>79</v>
      </c>
      <c r="E55" s="36" t="s">
        <v>146</v>
      </c>
      <c r="F55" s="53">
        <v>4.3070866141732287</v>
      </c>
      <c r="G55" s="54">
        <v>0.69318176620704763</v>
      </c>
      <c r="H55" s="55">
        <v>4</v>
      </c>
      <c r="I55" s="56">
        <v>0.12719298245614036</v>
      </c>
      <c r="J55" s="57">
        <v>4.8245614035087717E-2</v>
      </c>
      <c r="K55" s="57">
        <v>0.46271929824561403</v>
      </c>
      <c r="L55" s="57">
        <v>0.22587719298245615</v>
      </c>
      <c r="M55" s="58">
        <v>0.13596491228070176</v>
      </c>
      <c r="N55" s="50">
        <f t="shared" si="0"/>
        <v>0.82456140350877194</v>
      </c>
      <c r="O55" s="56">
        <v>3.7037037037037035E-2</v>
      </c>
      <c r="P55" s="57">
        <v>3.7037037037037035E-2</v>
      </c>
      <c r="Q55" s="57">
        <v>7.407407407407407E-2</v>
      </c>
      <c r="R55" s="57">
        <v>0.71296296296296291</v>
      </c>
      <c r="S55" s="58">
        <v>0.1388888888888889</v>
      </c>
      <c r="T55" s="51">
        <f t="shared" si="1"/>
        <v>0.85185185185185186</v>
      </c>
      <c r="W55" s="52">
        <f t="shared" si="2"/>
        <v>1</v>
      </c>
      <c r="X55" s="52">
        <f t="shared" si="3"/>
        <v>1</v>
      </c>
      <c r="Y55" s="52">
        <f t="shared" si="4"/>
        <v>1</v>
      </c>
      <c r="Z55" s="52" t="b">
        <f t="shared" si="5"/>
        <v>1</v>
      </c>
    </row>
    <row r="56" spans="1:26" s="52" customFormat="1" ht="27.6" x14ac:dyDescent="0.3">
      <c r="A56" s="41">
        <v>54</v>
      </c>
      <c r="B56" s="11" t="s">
        <v>2</v>
      </c>
      <c r="C56" s="5" t="s">
        <v>17</v>
      </c>
      <c r="D56" s="12" t="s">
        <v>80</v>
      </c>
      <c r="E56" s="36"/>
      <c r="F56" s="53">
        <v>4.228346456692913</v>
      </c>
      <c r="G56" s="54">
        <v>0.84358604971564499</v>
      </c>
      <c r="H56" s="55">
        <v>4</v>
      </c>
      <c r="I56" s="56">
        <v>0.13626373626373625</v>
      </c>
      <c r="J56" s="57">
        <v>3.2967032967032968E-2</v>
      </c>
      <c r="K56" s="57">
        <v>0.5252747252747253</v>
      </c>
      <c r="L56" s="57">
        <v>0.16043956043956045</v>
      </c>
      <c r="M56" s="58">
        <v>0.14505494505494507</v>
      </c>
      <c r="N56" s="50">
        <f t="shared" si="0"/>
        <v>0.83076923076923082</v>
      </c>
      <c r="O56" s="56">
        <v>3.7037037037037035E-2</v>
      </c>
      <c r="P56" s="57">
        <v>3.7037037037037035E-2</v>
      </c>
      <c r="Q56" s="57">
        <v>6.4814814814814811E-2</v>
      </c>
      <c r="R56" s="57">
        <v>0.68518518518518523</v>
      </c>
      <c r="S56" s="58">
        <v>0.17592592592592593</v>
      </c>
      <c r="T56" s="51">
        <f t="shared" si="1"/>
        <v>0.86111111111111116</v>
      </c>
      <c r="W56" s="52">
        <f t="shared" si="2"/>
        <v>1</v>
      </c>
      <c r="X56" s="52">
        <f t="shared" si="3"/>
        <v>1</v>
      </c>
      <c r="Y56" s="52">
        <f t="shared" si="4"/>
        <v>1</v>
      </c>
      <c r="Z56" s="52" t="b">
        <f t="shared" si="5"/>
        <v>0</v>
      </c>
    </row>
    <row r="57" spans="1:26" s="52" customFormat="1" x14ac:dyDescent="0.3">
      <c r="A57" s="41">
        <v>55</v>
      </c>
      <c r="B57" s="11" t="s">
        <v>2</v>
      </c>
      <c r="C57" s="5" t="s">
        <v>18</v>
      </c>
      <c r="D57" s="12" t="s">
        <v>81</v>
      </c>
      <c r="E57" s="36" t="s">
        <v>146</v>
      </c>
      <c r="F57" s="53">
        <v>4.0944881889763778</v>
      </c>
      <c r="G57" s="54">
        <v>0.9343242188466977</v>
      </c>
      <c r="H57" s="55">
        <v>4</v>
      </c>
      <c r="I57" s="56">
        <v>0.16923076923076924</v>
      </c>
      <c r="J57" s="57">
        <v>6.1538461538461542E-2</v>
      </c>
      <c r="K57" s="57">
        <v>0.50109890109890109</v>
      </c>
      <c r="L57" s="57">
        <v>0.14945054945054945</v>
      </c>
      <c r="M57" s="58">
        <v>0.11868131868131868</v>
      </c>
      <c r="N57" s="50">
        <f t="shared" si="0"/>
        <v>0.76923076923076916</v>
      </c>
      <c r="O57" s="56">
        <v>3.7037037037037035E-2</v>
      </c>
      <c r="P57" s="57">
        <v>3.7037037037037035E-2</v>
      </c>
      <c r="Q57" s="57">
        <v>0.1111111111111111</v>
      </c>
      <c r="R57" s="57">
        <v>0.65740740740740744</v>
      </c>
      <c r="S57" s="58">
        <v>0.15740740740740741</v>
      </c>
      <c r="T57" s="51">
        <f t="shared" si="1"/>
        <v>0.81481481481481488</v>
      </c>
      <c r="W57" s="52">
        <f t="shared" si="2"/>
        <v>1</v>
      </c>
      <c r="X57" s="52">
        <f t="shared" si="3"/>
        <v>1</v>
      </c>
      <c r="Y57" s="52">
        <f t="shared" si="4"/>
        <v>1</v>
      </c>
      <c r="Z57" s="52" t="b">
        <f t="shared" si="5"/>
        <v>1</v>
      </c>
    </row>
    <row r="58" spans="1:26" s="52" customFormat="1" ht="27.6" x14ac:dyDescent="0.3">
      <c r="A58" s="41">
        <v>56</v>
      </c>
      <c r="B58" s="11" t="s">
        <v>2</v>
      </c>
      <c r="C58" s="5" t="s">
        <v>17</v>
      </c>
      <c r="D58" s="12" t="s">
        <v>71</v>
      </c>
      <c r="E58" s="36" t="s">
        <v>147</v>
      </c>
      <c r="F58" s="53">
        <v>4.0314960629921259</v>
      </c>
      <c r="G58" s="54">
        <v>0.84123089300074483</v>
      </c>
      <c r="H58" s="55">
        <v>4</v>
      </c>
      <c r="I58" s="56">
        <v>0.17467248908296942</v>
      </c>
      <c r="J58" s="57">
        <v>4.3668122270742356E-2</v>
      </c>
      <c r="K58" s="57">
        <v>0.51965065502183405</v>
      </c>
      <c r="L58" s="57">
        <v>0.14192139737991266</v>
      </c>
      <c r="M58" s="58">
        <v>0.12008733624454149</v>
      </c>
      <c r="N58" s="50">
        <f t="shared" si="0"/>
        <v>0.78165938864628814</v>
      </c>
      <c r="O58" s="56">
        <v>3.7037037037037035E-2</v>
      </c>
      <c r="P58" s="57">
        <v>3.7037037037037035E-2</v>
      </c>
      <c r="Q58" s="57">
        <v>7.407407407407407E-2</v>
      </c>
      <c r="R58" s="57">
        <v>0.69444444444444442</v>
      </c>
      <c r="S58" s="58">
        <v>0.15740740740740741</v>
      </c>
      <c r="T58" s="51">
        <f t="shared" si="1"/>
        <v>0.85185185185185186</v>
      </c>
      <c r="W58" s="52">
        <f t="shared" si="2"/>
        <v>1</v>
      </c>
      <c r="X58" s="52">
        <f t="shared" si="3"/>
        <v>1</v>
      </c>
      <c r="Y58" s="52">
        <f t="shared" si="4"/>
        <v>1</v>
      </c>
      <c r="Z58" s="52" t="b">
        <f t="shared" si="5"/>
        <v>1</v>
      </c>
    </row>
    <row r="59" spans="1:26" s="52" customFormat="1" ht="41.4" x14ac:dyDescent="0.3">
      <c r="A59" s="41">
        <v>57</v>
      </c>
      <c r="B59" s="11" t="s">
        <v>2</v>
      </c>
      <c r="C59" s="5" t="s">
        <v>16</v>
      </c>
      <c r="D59" s="12" t="s">
        <v>82</v>
      </c>
      <c r="E59" s="36" t="s">
        <v>146</v>
      </c>
      <c r="F59" s="53">
        <v>3.5433070866141732</v>
      </c>
      <c r="G59" s="54">
        <v>1.0098406010633951</v>
      </c>
      <c r="H59" s="55">
        <v>4</v>
      </c>
      <c r="I59" s="56">
        <v>0.32391304347826089</v>
      </c>
      <c r="J59" s="57">
        <v>5.6521739130434782E-2</v>
      </c>
      <c r="K59" s="57">
        <v>0.40869565217391307</v>
      </c>
      <c r="L59" s="57">
        <v>0.13260869565217392</v>
      </c>
      <c r="M59" s="58">
        <v>7.8260869565217397E-2</v>
      </c>
      <c r="N59" s="50">
        <f t="shared" si="0"/>
        <v>0.61956521739130443</v>
      </c>
      <c r="O59" s="56">
        <v>7.407407407407407E-2</v>
      </c>
      <c r="P59" s="57">
        <v>2.7777777777777776E-2</v>
      </c>
      <c r="Q59" s="57">
        <v>0.22222222222222221</v>
      </c>
      <c r="R59" s="57">
        <v>0.46296296296296297</v>
      </c>
      <c r="S59" s="58">
        <v>0.21296296296296297</v>
      </c>
      <c r="T59" s="51">
        <f t="shared" si="1"/>
        <v>0.67592592592592593</v>
      </c>
      <c r="W59" s="52">
        <f t="shared" si="2"/>
        <v>1</v>
      </c>
      <c r="X59" s="52">
        <f t="shared" si="3"/>
        <v>1</v>
      </c>
      <c r="Y59" s="52">
        <f t="shared" si="4"/>
        <v>1</v>
      </c>
      <c r="Z59" s="52" t="b">
        <f t="shared" si="5"/>
        <v>1</v>
      </c>
    </row>
    <row r="60" spans="1:26" s="52" customFormat="1" ht="27.6" x14ac:dyDescent="0.3">
      <c r="A60" s="41">
        <v>58</v>
      </c>
      <c r="B60" s="11" t="s">
        <v>2</v>
      </c>
      <c r="C60" s="5" t="s">
        <v>17</v>
      </c>
      <c r="D60" s="12" t="s">
        <v>83</v>
      </c>
      <c r="E60" s="36" t="s">
        <v>148</v>
      </c>
      <c r="F60" s="53">
        <v>3.590551181102362</v>
      </c>
      <c r="G60" s="54">
        <v>0.99093792132298975</v>
      </c>
      <c r="H60" s="55">
        <v>4</v>
      </c>
      <c r="I60" s="56">
        <v>0.36008676789587851</v>
      </c>
      <c r="J60" s="57">
        <v>0.10412147505422993</v>
      </c>
      <c r="K60" s="57">
        <v>0.36008676789587851</v>
      </c>
      <c r="L60" s="57">
        <v>9.9783080260303691E-2</v>
      </c>
      <c r="M60" s="58">
        <v>7.5921908893709325E-2</v>
      </c>
      <c r="N60" s="50">
        <f t="shared" si="0"/>
        <v>0.53579175704989157</v>
      </c>
      <c r="O60" s="56">
        <v>7.407407407407407E-2</v>
      </c>
      <c r="P60" s="57">
        <v>8.3333333333333329E-2</v>
      </c>
      <c r="Q60" s="57">
        <v>0.29629629629629628</v>
      </c>
      <c r="R60" s="57">
        <v>0.39814814814814814</v>
      </c>
      <c r="S60" s="58">
        <v>0.14814814814814814</v>
      </c>
      <c r="T60" s="51">
        <f t="shared" si="1"/>
        <v>0.54629629629629628</v>
      </c>
      <c r="W60" s="52">
        <f t="shared" si="2"/>
        <v>1</v>
      </c>
      <c r="X60" s="52">
        <f t="shared" si="3"/>
        <v>1</v>
      </c>
      <c r="Y60" s="52">
        <f t="shared" si="4"/>
        <v>1</v>
      </c>
      <c r="Z60" s="52" t="b">
        <f t="shared" si="5"/>
        <v>1</v>
      </c>
    </row>
    <row r="61" spans="1:26" s="52" customFormat="1" ht="27.6" x14ac:dyDescent="0.3">
      <c r="A61" s="41">
        <v>59</v>
      </c>
      <c r="B61" s="11" t="s">
        <v>2</v>
      </c>
      <c r="C61" s="5" t="s">
        <v>17</v>
      </c>
      <c r="D61" s="12" t="s">
        <v>84</v>
      </c>
      <c r="E61" s="36"/>
      <c r="F61" s="53">
        <v>3.6141732283464565</v>
      </c>
      <c r="G61" s="54">
        <v>0.96430174725327522</v>
      </c>
      <c r="H61" s="55">
        <v>4</v>
      </c>
      <c r="I61" s="56">
        <v>0.31877729257641924</v>
      </c>
      <c r="J61" s="57">
        <v>8.5152838427947602E-2</v>
      </c>
      <c r="K61" s="57">
        <v>0.43013100436681223</v>
      </c>
      <c r="L61" s="57">
        <v>9.3886462882096067E-2</v>
      </c>
      <c r="M61" s="58">
        <v>7.2052401746724892E-2</v>
      </c>
      <c r="N61" s="50">
        <f t="shared" si="0"/>
        <v>0.59606986899563319</v>
      </c>
      <c r="O61" s="56">
        <v>0.12962962962962962</v>
      </c>
      <c r="P61" s="57">
        <v>9.2592592592592587E-2</v>
      </c>
      <c r="Q61" s="57">
        <v>0.33333333333333331</v>
      </c>
      <c r="R61" s="57">
        <v>0.31481481481481483</v>
      </c>
      <c r="S61" s="58">
        <v>0.12962962962962962</v>
      </c>
      <c r="T61" s="51">
        <f t="shared" si="1"/>
        <v>0.44444444444444442</v>
      </c>
      <c r="W61" s="52">
        <f t="shared" si="2"/>
        <v>1</v>
      </c>
      <c r="X61" s="52">
        <f t="shared" si="3"/>
        <v>1</v>
      </c>
      <c r="Y61" s="52">
        <f t="shared" si="4"/>
        <v>1</v>
      </c>
      <c r="Z61" s="52" t="b">
        <f t="shared" si="5"/>
        <v>0</v>
      </c>
    </row>
    <row r="62" spans="1:26" s="52" customFormat="1" ht="27.6" x14ac:dyDescent="0.3">
      <c r="A62" s="41">
        <v>60</v>
      </c>
      <c r="B62" s="11" t="s">
        <v>2</v>
      </c>
      <c r="C62" s="5" t="s">
        <v>17</v>
      </c>
      <c r="D62" s="12" t="s">
        <v>85</v>
      </c>
      <c r="E62" s="36" t="s">
        <v>147</v>
      </c>
      <c r="F62" s="53">
        <v>3.6929133858267718</v>
      </c>
      <c r="G62" s="54">
        <v>1.0000929958618852</v>
      </c>
      <c r="H62" s="55">
        <v>4</v>
      </c>
      <c r="I62" s="56">
        <v>0.20131291028446391</v>
      </c>
      <c r="J62" s="57">
        <v>0.10503282275711159</v>
      </c>
      <c r="K62" s="57">
        <v>0.45295404814004375</v>
      </c>
      <c r="L62" s="57">
        <v>0.13566739606126915</v>
      </c>
      <c r="M62" s="58">
        <v>0.10503282275711159</v>
      </c>
      <c r="N62" s="50">
        <f t="shared" si="0"/>
        <v>0.69365426695842447</v>
      </c>
      <c r="O62" s="56">
        <v>2.7777777777777776E-2</v>
      </c>
      <c r="P62" s="57">
        <v>8.3333333333333329E-2</v>
      </c>
      <c r="Q62" s="57">
        <v>0.23148148148148148</v>
      </c>
      <c r="R62" s="57">
        <v>0.49074074074074076</v>
      </c>
      <c r="S62" s="58">
        <v>0.16666666666666666</v>
      </c>
      <c r="T62" s="51">
        <f t="shared" si="1"/>
        <v>0.65740740740740744</v>
      </c>
      <c r="W62" s="52">
        <f t="shared" si="2"/>
        <v>1</v>
      </c>
      <c r="X62" s="52">
        <f t="shared" si="3"/>
        <v>1</v>
      </c>
      <c r="Y62" s="52">
        <f t="shared" si="4"/>
        <v>1</v>
      </c>
      <c r="Z62" s="52" t="b">
        <f t="shared" si="5"/>
        <v>1</v>
      </c>
    </row>
    <row r="63" spans="1:26" s="52" customFormat="1" x14ac:dyDescent="0.3">
      <c r="A63" s="41">
        <v>61</v>
      </c>
      <c r="B63" s="11" t="s">
        <v>2</v>
      </c>
      <c r="C63" s="5" t="s">
        <v>16</v>
      </c>
      <c r="D63" s="12" t="s">
        <v>86</v>
      </c>
      <c r="E63" s="36"/>
      <c r="F63" s="53">
        <v>3.9685039370078741</v>
      </c>
      <c r="G63" s="54">
        <v>1.0267064372313133</v>
      </c>
      <c r="H63" s="55">
        <v>4</v>
      </c>
      <c r="I63" s="56">
        <v>0.12967032967032968</v>
      </c>
      <c r="J63" s="57">
        <v>6.1538461538461542E-2</v>
      </c>
      <c r="K63" s="57">
        <v>0.45494505494505494</v>
      </c>
      <c r="L63" s="57">
        <v>0.21318681318681318</v>
      </c>
      <c r="M63" s="58">
        <v>0.14065934065934066</v>
      </c>
      <c r="N63" s="50">
        <f t="shared" si="0"/>
        <v>0.8087912087912088</v>
      </c>
      <c r="O63" s="56">
        <v>3.7037037037037035E-2</v>
      </c>
      <c r="P63" s="57">
        <v>2.7777777777777776E-2</v>
      </c>
      <c r="Q63" s="57">
        <v>0.20370370370370369</v>
      </c>
      <c r="R63" s="57">
        <v>0.58333333333333337</v>
      </c>
      <c r="S63" s="58">
        <v>0.14814814814814814</v>
      </c>
      <c r="T63" s="51">
        <f t="shared" si="1"/>
        <v>0.73148148148148151</v>
      </c>
      <c r="W63" s="52">
        <f t="shared" si="2"/>
        <v>1</v>
      </c>
      <c r="X63" s="52">
        <f t="shared" si="3"/>
        <v>1</v>
      </c>
      <c r="Y63" s="52">
        <f t="shared" si="4"/>
        <v>1</v>
      </c>
      <c r="Z63" s="52" t="b">
        <f t="shared" si="5"/>
        <v>0</v>
      </c>
    </row>
    <row r="64" spans="1:26" s="52" customFormat="1" x14ac:dyDescent="0.3">
      <c r="A64" s="41">
        <v>62</v>
      </c>
      <c r="B64" s="11" t="s">
        <v>2</v>
      </c>
      <c r="C64" s="5" t="s">
        <v>16</v>
      </c>
      <c r="D64" s="12" t="s">
        <v>87</v>
      </c>
      <c r="E64" s="36"/>
      <c r="F64" s="53">
        <v>3.393700787401575</v>
      </c>
      <c r="G64" s="54">
        <v>0.9652014625080747</v>
      </c>
      <c r="H64" s="55">
        <v>3</v>
      </c>
      <c r="I64" s="56">
        <v>0.51843817787418656</v>
      </c>
      <c r="J64" s="57">
        <v>9.9783080260303691E-2</v>
      </c>
      <c r="K64" s="57">
        <v>0.26247288503253796</v>
      </c>
      <c r="L64" s="57">
        <v>6.9414316702819959E-2</v>
      </c>
      <c r="M64" s="58">
        <v>4.9891540130151846E-2</v>
      </c>
      <c r="N64" s="50">
        <f t="shared" si="0"/>
        <v>0.38177874186550975</v>
      </c>
      <c r="O64" s="56">
        <v>0.12037037037037036</v>
      </c>
      <c r="P64" s="57">
        <v>7.407407407407407E-2</v>
      </c>
      <c r="Q64" s="57">
        <v>0.31481481481481483</v>
      </c>
      <c r="R64" s="57">
        <v>0.30555555555555558</v>
      </c>
      <c r="S64" s="58">
        <v>0.18518518518518517</v>
      </c>
      <c r="T64" s="51">
        <f t="shared" si="1"/>
        <v>0.49074074074074076</v>
      </c>
      <c r="W64" s="52">
        <f t="shared" si="2"/>
        <v>0</v>
      </c>
      <c r="X64" s="52">
        <f t="shared" si="3"/>
        <v>0</v>
      </c>
      <c r="Y64" s="52">
        <f t="shared" si="4"/>
        <v>1</v>
      </c>
      <c r="Z64" s="52" t="b">
        <f t="shared" si="5"/>
        <v>0</v>
      </c>
    </row>
    <row r="65" spans="1:26" s="52" customFormat="1" ht="27.6" x14ac:dyDescent="0.3">
      <c r="A65" s="41">
        <v>63</v>
      </c>
      <c r="B65" s="11" t="s">
        <v>2</v>
      </c>
      <c r="C65" s="5" t="s">
        <v>16</v>
      </c>
      <c r="D65" s="12" t="s">
        <v>88</v>
      </c>
      <c r="E65" s="36"/>
      <c r="F65" s="53">
        <v>3.795275590551181</v>
      </c>
      <c r="G65" s="54">
        <v>0.95024723411310796</v>
      </c>
      <c r="H65" s="55">
        <v>4</v>
      </c>
      <c r="I65" s="56">
        <v>0.3458149779735683</v>
      </c>
      <c r="J65" s="57">
        <v>7.268722466960352E-2</v>
      </c>
      <c r="K65" s="57">
        <v>0.37004405286343611</v>
      </c>
      <c r="L65" s="57">
        <v>0.12555066079295155</v>
      </c>
      <c r="M65" s="58">
        <v>8.590308370044053E-2</v>
      </c>
      <c r="N65" s="50">
        <f t="shared" si="0"/>
        <v>0.58149779735682816</v>
      </c>
      <c r="O65" s="56">
        <v>6.4814814814814811E-2</v>
      </c>
      <c r="P65" s="57">
        <v>2.7777777777777776E-2</v>
      </c>
      <c r="Q65" s="57">
        <v>0.16666666666666666</v>
      </c>
      <c r="R65" s="57">
        <v>0.56481481481481477</v>
      </c>
      <c r="S65" s="58">
        <v>0.17592592592592593</v>
      </c>
      <c r="T65" s="51">
        <f t="shared" si="1"/>
        <v>0.7407407407407407</v>
      </c>
      <c r="W65" s="52">
        <f t="shared" si="2"/>
        <v>1</v>
      </c>
      <c r="X65" s="52">
        <f t="shared" si="3"/>
        <v>1</v>
      </c>
      <c r="Y65" s="52">
        <f t="shared" si="4"/>
        <v>1</v>
      </c>
      <c r="Z65" s="52" t="b">
        <f t="shared" si="5"/>
        <v>0</v>
      </c>
    </row>
    <row r="66" spans="1:26" s="52" customFormat="1" x14ac:dyDescent="0.3">
      <c r="A66" s="41">
        <v>64</v>
      </c>
      <c r="B66" s="11" t="s">
        <v>2</v>
      </c>
      <c r="C66" s="5" t="s">
        <v>16</v>
      </c>
      <c r="D66" s="12" t="s">
        <v>89</v>
      </c>
      <c r="E66" s="36"/>
      <c r="F66" s="53">
        <v>3.4960629921259843</v>
      </c>
      <c r="G66" s="54">
        <v>1.0338675629713292</v>
      </c>
      <c r="H66" s="55">
        <v>3</v>
      </c>
      <c r="I66" s="56">
        <v>0.41086956521739132</v>
      </c>
      <c r="J66" s="57">
        <v>6.5217391304347824E-2</v>
      </c>
      <c r="K66" s="57">
        <v>0.35434782608695653</v>
      </c>
      <c r="L66" s="57">
        <v>8.0434782608695646E-2</v>
      </c>
      <c r="M66" s="58">
        <v>8.9130434782608695E-2</v>
      </c>
      <c r="N66" s="50">
        <f t="shared" si="0"/>
        <v>0.52391304347826084</v>
      </c>
      <c r="O66" s="56">
        <v>0.1111111111111111</v>
      </c>
      <c r="P66" s="57">
        <v>5.5555555555555552E-2</v>
      </c>
      <c r="Q66" s="57">
        <v>0.24074074074074073</v>
      </c>
      <c r="R66" s="57">
        <v>0.43518518518518517</v>
      </c>
      <c r="S66" s="58">
        <v>0.15740740740740741</v>
      </c>
      <c r="T66" s="51">
        <f t="shared" si="1"/>
        <v>0.59259259259259256</v>
      </c>
      <c r="W66" s="52">
        <f t="shared" si="2"/>
        <v>0</v>
      </c>
      <c r="X66" s="52">
        <f t="shared" si="3"/>
        <v>1</v>
      </c>
      <c r="Y66" s="52">
        <f t="shared" si="4"/>
        <v>1</v>
      </c>
      <c r="Z66" s="52" t="b">
        <f t="shared" si="5"/>
        <v>0</v>
      </c>
    </row>
    <row r="67" spans="1:26" s="52" customFormat="1" ht="27.6" x14ac:dyDescent="0.3">
      <c r="A67" s="41">
        <v>65</v>
      </c>
      <c r="B67" s="11" t="s">
        <v>2</v>
      </c>
      <c r="C67" s="5" t="s">
        <v>17</v>
      </c>
      <c r="D67" s="12" t="s">
        <v>90</v>
      </c>
      <c r="E67" s="36"/>
      <c r="F67" s="53">
        <v>3.393700787401575</v>
      </c>
      <c r="G67" s="54">
        <v>0.9813816414728026</v>
      </c>
      <c r="H67" s="55">
        <v>3</v>
      </c>
      <c r="I67" s="56">
        <v>0.49019607843137253</v>
      </c>
      <c r="J67" s="57">
        <v>8.714596949891068E-2</v>
      </c>
      <c r="K67" s="57">
        <v>0.30501089324618735</v>
      </c>
      <c r="L67" s="57">
        <v>5.6644880174291937E-2</v>
      </c>
      <c r="M67" s="58">
        <v>6.1002178649237473E-2</v>
      </c>
      <c r="N67" s="50">
        <f t="shared" si="0"/>
        <v>0.42265795206971679</v>
      </c>
      <c r="O67" s="56">
        <v>0.14814814814814814</v>
      </c>
      <c r="P67" s="57">
        <v>5.5555555555555552E-2</v>
      </c>
      <c r="Q67" s="57">
        <v>0.31481481481481483</v>
      </c>
      <c r="R67" s="57">
        <v>0.35185185185185186</v>
      </c>
      <c r="S67" s="58">
        <v>0.12962962962962962</v>
      </c>
      <c r="T67" s="51">
        <f t="shared" si="1"/>
        <v>0.48148148148148151</v>
      </c>
      <c r="W67" s="52">
        <f t="shared" si="2"/>
        <v>0</v>
      </c>
      <c r="X67" s="52">
        <f t="shared" si="3"/>
        <v>0</v>
      </c>
      <c r="Y67" s="52">
        <f t="shared" si="4"/>
        <v>1</v>
      </c>
      <c r="Z67" s="52" t="b">
        <f t="shared" si="5"/>
        <v>0</v>
      </c>
    </row>
    <row r="68" spans="1:26" s="52" customFormat="1" x14ac:dyDescent="0.3">
      <c r="A68" s="41">
        <v>66</v>
      </c>
      <c r="B68" s="11" t="s">
        <v>2</v>
      </c>
      <c r="C68" s="5" t="s">
        <v>16</v>
      </c>
      <c r="D68" s="12" t="s">
        <v>91</v>
      </c>
      <c r="E68" s="36" t="s">
        <v>148</v>
      </c>
      <c r="F68" s="53">
        <v>3.6377952755905514</v>
      </c>
      <c r="G68" s="54">
        <v>1.0771008867755334</v>
      </c>
      <c r="H68" s="55">
        <v>4</v>
      </c>
      <c r="I68" s="56">
        <v>0.41304347826086957</v>
      </c>
      <c r="J68" s="57">
        <v>8.0434782608695646E-2</v>
      </c>
      <c r="K68" s="57">
        <v>0.34565217391304348</v>
      </c>
      <c r="L68" s="57">
        <v>0.1</v>
      </c>
      <c r="M68" s="58">
        <v>6.0869565217391307E-2</v>
      </c>
      <c r="N68" s="50">
        <f t="shared" ref="N68:N103" si="6">L68+M68+K68</f>
        <v>0.50652173913043486</v>
      </c>
      <c r="O68" s="56">
        <v>7.407407407407407E-2</v>
      </c>
      <c r="P68" s="57">
        <v>6.4814814814814811E-2</v>
      </c>
      <c r="Q68" s="57">
        <v>0.28703703703703703</v>
      </c>
      <c r="R68" s="57">
        <v>0.43518518518518517</v>
      </c>
      <c r="S68" s="58">
        <v>0.1388888888888889</v>
      </c>
      <c r="T68" s="51">
        <f t="shared" ref="T68:T103" si="7">SUM(R68:S68)</f>
        <v>0.57407407407407407</v>
      </c>
      <c r="W68" s="52">
        <f t="shared" ref="W68:W103" si="8">IF(H68&gt;=$W$1,1,0)</f>
        <v>1</v>
      </c>
      <c r="X68" s="52">
        <f t="shared" ref="X68:X103" si="9">IF(N68&gt;=SUM(I68:J68),1,0)</f>
        <v>1</v>
      </c>
      <c r="Y68" s="52">
        <f t="shared" ref="Y68:Y103" si="10">IF(T68&gt;=SUM(P68:Q68),1,0)</f>
        <v>1</v>
      </c>
      <c r="Z68" s="52" t="b">
        <f t="shared" ref="Z68:Z103" si="11">AND(SUM(W68:Y68)=3,IF(ISBLANK(E68),1,0)=0)</f>
        <v>1</v>
      </c>
    </row>
    <row r="69" spans="1:26" s="52" customFormat="1" ht="27.6" x14ac:dyDescent="0.3">
      <c r="A69" s="41">
        <v>67</v>
      </c>
      <c r="B69" s="11" t="s">
        <v>2</v>
      </c>
      <c r="C69" s="5" t="s">
        <v>18</v>
      </c>
      <c r="D69" s="12" t="s">
        <v>92</v>
      </c>
      <c r="E69" s="36"/>
      <c r="F69" s="53">
        <v>4</v>
      </c>
      <c r="G69" s="54">
        <v>0.98011729974521034</v>
      </c>
      <c r="H69" s="55">
        <v>4</v>
      </c>
      <c r="I69" s="56">
        <v>0.27548806941431669</v>
      </c>
      <c r="J69" s="57">
        <v>7.3752711496746198E-2</v>
      </c>
      <c r="K69" s="57">
        <v>0.42516268980477223</v>
      </c>
      <c r="L69" s="57">
        <v>9.5444685466377438E-2</v>
      </c>
      <c r="M69" s="58">
        <v>0.13015184381778741</v>
      </c>
      <c r="N69" s="50">
        <f t="shared" si="6"/>
        <v>0.65075921908893708</v>
      </c>
      <c r="O69" s="56">
        <v>5.5555555555555552E-2</v>
      </c>
      <c r="P69" s="57">
        <v>3.7037037037037035E-2</v>
      </c>
      <c r="Q69" s="57">
        <v>0.23148148148148148</v>
      </c>
      <c r="R69" s="57">
        <v>0.5092592592592593</v>
      </c>
      <c r="S69" s="58">
        <v>0.16666666666666666</v>
      </c>
      <c r="T69" s="51">
        <f t="shared" si="7"/>
        <v>0.67592592592592593</v>
      </c>
      <c r="W69" s="52">
        <f t="shared" si="8"/>
        <v>1</v>
      </c>
      <c r="X69" s="52">
        <f t="shared" si="9"/>
        <v>1</v>
      </c>
      <c r="Y69" s="52">
        <f t="shared" si="10"/>
        <v>1</v>
      </c>
      <c r="Z69" s="52" t="b">
        <f t="shared" si="11"/>
        <v>0</v>
      </c>
    </row>
    <row r="70" spans="1:26" s="52" customFormat="1" x14ac:dyDescent="0.3">
      <c r="A70" s="41">
        <v>68</v>
      </c>
      <c r="B70" s="13" t="s">
        <v>3</v>
      </c>
      <c r="C70" s="6" t="s">
        <v>19</v>
      </c>
      <c r="D70" s="14" t="s">
        <v>93</v>
      </c>
      <c r="E70" s="36" t="s">
        <v>147</v>
      </c>
      <c r="F70" s="53">
        <v>3.5039370078740157</v>
      </c>
      <c r="G70" s="54">
        <v>0.89507854534180664</v>
      </c>
      <c r="H70" s="55">
        <v>4</v>
      </c>
      <c r="I70" s="56">
        <v>0.36165577342047928</v>
      </c>
      <c r="J70" s="57">
        <v>6.9716775599128547E-2</v>
      </c>
      <c r="K70" s="57">
        <v>0.40740740740740738</v>
      </c>
      <c r="L70" s="57">
        <v>9.1503267973856203E-2</v>
      </c>
      <c r="M70" s="58">
        <v>6.9716775599128547E-2</v>
      </c>
      <c r="N70" s="50">
        <f t="shared" si="6"/>
        <v>0.56862745098039214</v>
      </c>
      <c r="O70" s="56">
        <v>0.16666666666666666</v>
      </c>
      <c r="P70" s="57">
        <v>4.6296296296296294E-2</v>
      </c>
      <c r="Q70" s="57">
        <v>0.25925925925925924</v>
      </c>
      <c r="R70" s="57">
        <v>0.40740740740740738</v>
      </c>
      <c r="S70" s="58">
        <v>0.12037037037037036</v>
      </c>
      <c r="T70" s="51">
        <f t="shared" si="7"/>
        <v>0.52777777777777779</v>
      </c>
      <c r="W70" s="52">
        <f t="shared" si="8"/>
        <v>1</v>
      </c>
      <c r="X70" s="52">
        <f t="shared" si="9"/>
        <v>1</v>
      </c>
      <c r="Y70" s="52">
        <f t="shared" si="10"/>
        <v>1</v>
      </c>
      <c r="Z70" s="52" t="b">
        <f t="shared" si="11"/>
        <v>1</v>
      </c>
    </row>
    <row r="71" spans="1:26" s="52" customFormat="1" x14ac:dyDescent="0.3">
      <c r="A71" s="41">
        <v>69</v>
      </c>
      <c r="B71" s="13" t="s">
        <v>3</v>
      </c>
      <c r="C71" s="6" t="s">
        <v>19</v>
      </c>
      <c r="D71" s="14" t="s">
        <v>94</v>
      </c>
      <c r="E71" s="36"/>
      <c r="F71" s="53">
        <v>3.3385826771653542</v>
      </c>
      <c r="G71" s="54">
        <v>0.87142269809492434</v>
      </c>
      <c r="H71" s="55">
        <v>3</v>
      </c>
      <c r="I71" s="56">
        <v>0.48577680525164113</v>
      </c>
      <c r="J71" s="57">
        <v>6.1269146608315096E-2</v>
      </c>
      <c r="K71" s="57">
        <v>0.32822757111597373</v>
      </c>
      <c r="L71" s="57">
        <v>8.3150984682713341E-2</v>
      </c>
      <c r="M71" s="58">
        <v>4.1575492341356671E-2</v>
      </c>
      <c r="N71" s="50">
        <f t="shared" si="6"/>
        <v>0.45295404814004375</v>
      </c>
      <c r="O71" s="56">
        <v>0.14814814814814814</v>
      </c>
      <c r="P71" s="57">
        <v>4.6296296296296294E-2</v>
      </c>
      <c r="Q71" s="57">
        <v>0.34259259259259262</v>
      </c>
      <c r="R71" s="57">
        <v>0.34259259259259262</v>
      </c>
      <c r="S71" s="58">
        <v>0.12037037037037036</v>
      </c>
      <c r="T71" s="51">
        <f t="shared" si="7"/>
        <v>0.46296296296296297</v>
      </c>
      <c r="W71" s="52">
        <f t="shared" si="8"/>
        <v>0</v>
      </c>
      <c r="X71" s="52">
        <f t="shared" si="9"/>
        <v>0</v>
      </c>
      <c r="Y71" s="52">
        <f t="shared" si="10"/>
        <v>1</v>
      </c>
      <c r="Z71" s="52" t="b">
        <f t="shared" si="11"/>
        <v>0</v>
      </c>
    </row>
    <row r="72" spans="1:26" s="52" customFormat="1" x14ac:dyDescent="0.3">
      <c r="A72" s="41">
        <v>70</v>
      </c>
      <c r="B72" s="13" t="s">
        <v>3</v>
      </c>
      <c r="C72" s="6" t="s">
        <v>19</v>
      </c>
      <c r="D72" s="14" t="s">
        <v>95</v>
      </c>
      <c r="E72" s="36"/>
      <c r="F72" s="53">
        <v>3.9448818897637796</v>
      </c>
      <c r="G72" s="54">
        <v>0.84468776893882747</v>
      </c>
      <c r="H72" s="55">
        <v>4</v>
      </c>
      <c r="I72" s="56">
        <v>0.18161925601750548</v>
      </c>
      <c r="J72" s="57">
        <v>2.4070021881838075E-2</v>
      </c>
      <c r="K72" s="57">
        <v>0.54266958424507661</v>
      </c>
      <c r="L72" s="57">
        <v>0.1487964989059081</v>
      </c>
      <c r="M72" s="58">
        <v>0.10284463894967177</v>
      </c>
      <c r="N72" s="50">
        <f t="shared" si="6"/>
        <v>0.79431072210065645</v>
      </c>
      <c r="O72" s="56">
        <v>4.6296296296296294E-2</v>
      </c>
      <c r="P72" s="57">
        <v>2.7777777777777776E-2</v>
      </c>
      <c r="Q72" s="57">
        <v>0.1111111111111111</v>
      </c>
      <c r="R72" s="57">
        <v>0.69444444444444442</v>
      </c>
      <c r="S72" s="58">
        <v>0.12037037037037036</v>
      </c>
      <c r="T72" s="51">
        <f t="shared" si="7"/>
        <v>0.81481481481481477</v>
      </c>
      <c r="W72" s="52">
        <f t="shared" si="8"/>
        <v>1</v>
      </c>
      <c r="X72" s="52">
        <f t="shared" si="9"/>
        <v>1</v>
      </c>
      <c r="Y72" s="52">
        <f t="shared" si="10"/>
        <v>1</v>
      </c>
      <c r="Z72" s="52" t="b">
        <f t="shared" si="11"/>
        <v>0</v>
      </c>
    </row>
    <row r="73" spans="1:26" s="52" customFormat="1" ht="27.6" x14ac:dyDescent="0.3">
      <c r="A73" s="41">
        <v>71</v>
      </c>
      <c r="B73" s="13" t="s">
        <v>3</v>
      </c>
      <c r="C73" s="6" t="s">
        <v>19</v>
      </c>
      <c r="D73" s="14" t="s">
        <v>96</v>
      </c>
      <c r="E73" s="36" t="s">
        <v>146</v>
      </c>
      <c r="F73" s="53">
        <v>4.2047244094488185</v>
      </c>
      <c r="G73" s="54">
        <v>0.84498131812890154</v>
      </c>
      <c r="H73" s="55">
        <v>4</v>
      </c>
      <c r="I73" s="56">
        <v>0.13907284768211919</v>
      </c>
      <c r="J73" s="57">
        <v>2.6490066225165563E-2</v>
      </c>
      <c r="K73" s="57">
        <v>0.4988962472406181</v>
      </c>
      <c r="L73" s="57">
        <v>0.20309050772626933</v>
      </c>
      <c r="M73" s="58">
        <v>0.13245033112582782</v>
      </c>
      <c r="N73" s="50">
        <f t="shared" si="6"/>
        <v>0.83443708609271527</v>
      </c>
      <c r="O73" s="56">
        <v>3.7037037037037035E-2</v>
      </c>
      <c r="P73" s="57">
        <v>1.8518518518518517E-2</v>
      </c>
      <c r="Q73" s="57">
        <v>4.6296296296296294E-2</v>
      </c>
      <c r="R73" s="57">
        <v>0.7407407407407407</v>
      </c>
      <c r="S73" s="58">
        <v>0.15740740740740741</v>
      </c>
      <c r="T73" s="51">
        <f t="shared" si="7"/>
        <v>0.89814814814814814</v>
      </c>
      <c r="W73" s="52">
        <f t="shared" si="8"/>
        <v>1</v>
      </c>
      <c r="X73" s="52">
        <f t="shared" si="9"/>
        <v>1</v>
      </c>
      <c r="Y73" s="52">
        <f t="shared" si="10"/>
        <v>1</v>
      </c>
      <c r="Z73" s="52" t="b">
        <f t="shared" si="11"/>
        <v>1</v>
      </c>
    </row>
    <row r="74" spans="1:26" s="52" customFormat="1" ht="27.6" x14ac:dyDescent="0.3">
      <c r="A74" s="41">
        <v>72</v>
      </c>
      <c r="B74" s="13" t="s">
        <v>3</v>
      </c>
      <c r="C74" s="6" t="s">
        <v>19</v>
      </c>
      <c r="D74" s="14" t="s">
        <v>97</v>
      </c>
      <c r="E74" s="36"/>
      <c r="F74" s="53">
        <v>3.5433070866141732</v>
      </c>
      <c r="G74" s="54">
        <v>0.97815434036343529</v>
      </c>
      <c r="H74" s="55">
        <v>4</v>
      </c>
      <c r="I74" s="56">
        <v>0.37554585152838427</v>
      </c>
      <c r="J74" s="57">
        <v>5.8951965065502182E-2</v>
      </c>
      <c r="K74" s="57">
        <v>0.40174672489082969</v>
      </c>
      <c r="L74" s="57">
        <v>7.6419213973799124E-2</v>
      </c>
      <c r="M74" s="58">
        <v>8.7336244541484712E-2</v>
      </c>
      <c r="N74" s="50">
        <f t="shared" si="6"/>
        <v>0.56550218340611358</v>
      </c>
      <c r="O74" s="56">
        <v>0.18518518518518517</v>
      </c>
      <c r="P74" s="57">
        <v>9.2592592592592587E-3</v>
      </c>
      <c r="Q74" s="57">
        <v>0.26851851851851855</v>
      </c>
      <c r="R74" s="57">
        <v>0.39814814814814814</v>
      </c>
      <c r="S74" s="58">
        <v>0.1388888888888889</v>
      </c>
      <c r="T74" s="51">
        <f t="shared" si="7"/>
        <v>0.53703703703703698</v>
      </c>
      <c r="W74" s="52">
        <f t="shared" si="8"/>
        <v>1</v>
      </c>
      <c r="X74" s="52">
        <f t="shared" si="9"/>
        <v>1</v>
      </c>
      <c r="Y74" s="52">
        <f t="shared" si="10"/>
        <v>1</v>
      </c>
      <c r="Z74" s="52" t="b">
        <f t="shared" si="11"/>
        <v>0</v>
      </c>
    </row>
    <row r="75" spans="1:26" s="52" customFormat="1" x14ac:dyDescent="0.3">
      <c r="A75" s="41">
        <v>73</v>
      </c>
      <c r="B75" s="13" t="s">
        <v>3</v>
      </c>
      <c r="C75" s="6" t="s">
        <v>20</v>
      </c>
      <c r="D75" s="14" t="s">
        <v>98</v>
      </c>
      <c r="E75" s="36" t="s">
        <v>146</v>
      </c>
      <c r="F75" s="53">
        <v>4.3070866141732287</v>
      </c>
      <c r="G75" s="54">
        <v>0.80853528522793294</v>
      </c>
      <c r="H75" s="55">
        <v>4</v>
      </c>
      <c r="I75" s="56">
        <v>9.6916299559471369E-2</v>
      </c>
      <c r="J75" s="57">
        <v>3.0837004405286344E-2</v>
      </c>
      <c r="K75" s="57">
        <v>0.42511013215859028</v>
      </c>
      <c r="L75" s="57">
        <v>0.26431718061674009</v>
      </c>
      <c r="M75" s="58">
        <v>0.1828193832599119</v>
      </c>
      <c r="N75" s="50">
        <f t="shared" si="6"/>
        <v>0.8722466960352423</v>
      </c>
      <c r="O75" s="56">
        <v>3.7037037037037035E-2</v>
      </c>
      <c r="P75" s="57">
        <v>2.7777777777777776E-2</v>
      </c>
      <c r="Q75" s="57">
        <v>7.407407407407407E-2</v>
      </c>
      <c r="R75" s="57">
        <v>0.67592592592592593</v>
      </c>
      <c r="S75" s="58">
        <v>0.18518518518518517</v>
      </c>
      <c r="T75" s="51">
        <f t="shared" si="7"/>
        <v>0.86111111111111116</v>
      </c>
      <c r="W75" s="52">
        <f t="shared" si="8"/>
        <v>1</v>
      </c>
      <c r="X75" s="52">
        <f t="shared" si="9"/>
        <v>1</v>
      </c>
      <c r="Y75" s="52">
        <f t="shared" si="10"/>
        <v>1</v>
      </c>
      <c r="Z75" s="52" t="b">
        <f t="shared" si="11"/>
        <v>1</v>
      </c>
    </row>
    <row r="76" spans="1:26" s="52" customFormat="1" x14ac:dyDescent="0.3">
      <c r="A76" s="41">
        <v>74</v>
      </c>
      <c r="B76" s="13" t="s">
        <v>3</v>
      </c>
      <c r="C76" s="6" t="s">
        <v>20</v>
      </c>
      <c r="D76" s="14" t="s">
        <v>99</v>
      </c>
      <c r="E76" s="36" t="s">
        <v>147</v>
      </c>
      <c r="F76" s="53">
        <v>4.0551181102362204</v>
      </c>
      <c r="G76" s="54">
        <v>0.89007729129282298</v>
      </c>
      <c r="H76" s="55">
        <v>4</v>
      </c>
      <c r="I76" s="56">
        <v>0.14660831509846828</v>
      </c>
      <c r="J76" s="57">
        <v>3.9387308533916851E-2</v>
      </c>
      <c r="K76" s="57">
        <v>0.46170678336980309</v>
      </c>
      <c r="L76" s="57">
        <v>0.17943107221006566</v>
      </c>
      <c r="M76" s="58">
        <v>0.17286652078774617</v>
      </c>
      <c r="N76" s="50">
        <f t="shared" si="6"/>
        <v>0.81400437636761491</v>
      </c>
      <c r="O76" s="56">
        <v>5.5555555555555552E-2</v>
      </c>
      <c r="P76" s="57">
        <v>1.8518518518518517E-2</v>
      </c>
      <c r="Q76" s="57">
        <v>0.16666666666666666</v>
      </c>
      <c r="R76" s="57">
        <v>0.51851851851851849</v>
      </c>
      <c r="S76" s="58">
        <v>0.24074074074074073</v>
      </c>
      <c r="T76" s="51">
        <f t="shared" si="7"/>
        <v>0.75925925925925919</v>
      </c>
      <c r="W76" s="52">
        <f t="shared" si="8"/>
        <v>1</v>
      </c>
      <c r="X76" s="52">
        <f t="shared" si="9"/>
        <v>1</v>
      </c>
      <c r="Y76" s="52">
        <f t="shared" si="10"/>
        <v>1</v>
      </c>
      <c r="Z76" s="52" t="b">
        <f t="shared" si="11"/>
        <v>1</v>
      </c>
    </row>
    <row r="77" spans="1:26" s="52" customFormat="1" x14ac:dyDescent="0.3">
      <c r="A77" s="41">
        <v>75</v>
      </c>
      <c r="B77" s="13" t="s">
        <v>3</v>
      </c>
      <c r="C77" s="6" t="s">
        <v>20</v>
      </c>
      <c r="D77" s="14" t="s">
        <v>100</v>
      </c>
      <c r="E77" s="36"/>
      <c r="F77" s="53">
        <v>3.9133858267716537</v>
      </c>
      <c r="G77" s="54">
        <v>0.94763378792632336</v>
      </c>
      <c r="H77" s="55">
        <v>4</v>
      </c>
      <c r="I77" s="56">
        <v>0.22925764192139739</v>
      </c>
      <c r="J77" s="57">
        <v>4.148471615720524E-2</v>
      </c>
      <c r="K77" s="57">
        <v>0.4606986899563319</v>
      </c>
      <c r="L77" s="57">
        <v>0.10262008733624454</v>
      </c>
      <c r="M77" s="58">
        <v>0.16593886462882096</v>
      </c>
      <c r="N77" s="50">
        <f t="shared" si="6"/>
        <v>0.72925764192139741</v>
      </c>
      <c r="O77" s="56">
        <v>3.7037037037037035E-2</v>
      </c>
      <c r="P77" s="57">
        <v>5.5555555555555552E-2</v>
      </c>
      <c r="Q77" s="57">
        <v>0.18518518518518517</v>
      </c>
      <c r="R77" s="57">
        <v>0.43518518518518517</v>
      </c>
      <c r="S77" s="58">
        <v>0.28703703703703703</v>
      </c>
      <c r="T77" s="51">
        <f t="shared" si="7"/>
        <v>0.72222222222222221</v>
      </c>
      <c r="W77" s="52">
        <f t="shared" si="8"/>
        <v>1</v>
      </c>
      <c r="X77" s="52">
        <f t="shared" si="9"/>
        <v>1</v>
      </c>
      <c r="Y77" s="52">
        <f t="shared" si="10"/>
        <v>1</v>
      </c>
      <c r="Z77" s="52" t="b">
        <f t="shared" si="11"/>
        <v>0</v>
      </c>
    </row>
    <row r="78" spans="1:26" s="52" customFormat="1" ht="14.4" x14ac:dyDescent="0.3">
      <c r="A78" s="41">
        <v>76</v>
      </c>
      <c r="B78" s="13" t="s">
        <v>3</v>
      </c>
      <c r="C78" s="6" t="s">
        <v>20</v>
      </c>
      <c r="D78" s="14" t="s">
        <v>101</v>
      </c>
      <c r="E78" s="59" t="s">
        <v>147</v>
      </c>
      <c r="F78" s="53">
        <v>4.21259842519685</v>
      </c>
      <c r="G78" s="54">
        <v>0.83835160026495525</v>
      </c>
      <c r="H78" s="55">
        <v>4</v>
      </c>
      <c r="I78" s="56">
        <v>0.12307692307692308</v>
      </c>
      <c r="J78" s="57">
        <v>2.6373626373626374E-2</v>
      </c>
      <c r="K78" s="57">
        <v>0.4879120879120879</v>
      </c>
      <c r="L78" s="57">
        <v>0.15164835164835164</v>
      </c>
      <c r="M78" s="58">
        <v>0.21098901098901099</v>
      </c>
      <c r="N78" s="50">
        <f t="shared" si="6"/>
        <v>0.85054945054945053</v>
      </c>
      <c r="O78" s="56">
        <v>4.6296296296296294E-2</v>
      </c>
      <c r="P78" s="57">
        <v>9.2592592592592587E-3</v>
      </c>
      <c r="Q78" s="57">
        <v>0.1388888888888889</v>
      </c>
      <c r="R78" s="57">
        <v>0.60185185185185186</v>
      </c>
      <c r="S78" s="58">
        <v>0.20370370370370369</v>
      </c>
      <c r="T78" s="51">
        <f t="shared" si="7"/>
        <v>0.80555555555555558</v>
      </c>
      <c r="W78" s="52">
        <f t="shared" si="8"/>
        <v>1</v>
      </c>
      <c r="X78" s="52">
        <f t="shared" si="9"/>
        <v>1</v>
      </c>
      <c r="Y78" s="52">
        <f t="shared" si="10"/>
        <v>1</v>
      </c>
      <c r="Z78" s="52" t="b">
        <f t="shared" si="11"/>
        <v>1</v>
      </c>
    </row>
    <row r="79" spans="1:26" s="52" customFormat="1" x14ac:dyDescent="0.3">
      <c r="A79" s="41">
        <v>77</v>
      </c>
      <c r="B79" s="13" t="s">
        <v>3</v>
      </c>
      <c r="C79" s="6" t="s">
        <v>20</v>
      </c>
      <c r="D79" s="14" t="s">
        <v>102</v>
      </c>
      <c r="E79" s="36" t="s">
        <v>146</v>
      </c>
      <c r="F79" s="53">
        <v>4.4960629921259843</v>
      </c>
      <c r="G79" s="54">
        <v>0.77229605261349465</v>
      </c>
      <c r="H79" s="55">
        <v>5</v>
      </c>
      <c r="I79" s="56">
        <v>5.9734513274336286E-2</v>
      </c>
      <c r="J79" s="57">
        <v>6.6371681415929203E-3</v>
      </c>
      <c r="K79" s="57">
        <v>0.33628318584070799</v>
      </c>
      <c r="L79" s="57">
        <v>0.28761061946902655</v>
      </c>
      <c r="M79" s="58">
        <v>0.30973451327433627</v>
      </c>
      <c r="N79" s="50">
        <f t="shared" si="6"/>
        <v>0.9336283185840708</v>
      </c>
      <c r="O79" s="56">
        <v>1.8518518518518517E-2</v>
      </c>
      <c r="P79" s="57">
        <v>3.7037037037037035E-2</v>
      </c>
      <c r="Q79" s="57">
        <v>7.407407407407407E-2</v>
      </c>
      <c r="R79" s="57">
        <v>0.60185185185185186</v>
      </c>
      <c r="S79" s="58">
        <v>0.26851851851851855</v>
      </c>
      <c r="T79" s="51">
        <f t="shared" si="7"/>
        <v>0.87037037037037046</v>
      </c>
      <c r="W79" s="52">
        <f t="shared" si="8"/>
        <v>1</v>
      </c>
      <c r="X79" s="52">
        <f t="shared" si="9"/>
        <v>1</v>
      </c>
      <c r="Y79" s="52">
        <f t="shared" si="10"/>
        <v>1</v>
      </c>
      <c r="Z79" s="52" t="b">
        <f t="shared" si="11"/>
        <v>1</v>
      </c>
    </row>
    <row r="80" spans="1:26" s="52" customFormat="1" ht="27.6" x14ac:dyDescent="0.3">
      <c r="A80" s="41">
        <v>78</v>
      </c>
      <c r="B80" s="13" t="s">
        <v>3</v>
      </c>
      <c r="C80" s="6" t="s">
        <v>21</v>
      </c>
      <c r="D80" s="14" t="s">
        <v>103</v>
      </c>
      <c r="E80" s="36"/>
      <c r="F80" s="53">
        <v>3.6535433070866143</v>
      </c>
      <c r="G80" s="54">
        <v>1.0224099425593343</v>
      </c>
      <c r="H80" s="55">
        <v>4</v>
      </c>
      <c r="I80" s="56">
        <v>0.30501089324618735</v>
      </c>
      <c r="J80" s="57">
        <v>3.9215686274509803E-2</v>
      </c>
      <c r="K80" s="57">
        <v>0.44444444444444442</v>
      </c>
      <c r="L80" s="57">
        <v>9.8039215686274508E-2</v>
      </c>
      <c r="M80" s="58">
        <v>0.11328976034858387</v>
      </c>
      <c r="N80" s="50">
        <f t="shared" si="6"/>
        <v>0.65577342047930287</v>
      </c>
      <c r="O80" s="56">
        <v>0.15740740740740741</v>
      </c>
      <c r="P80" s="57">
        <v>5.5555555555555552E-2</v>
      </c>
      <c r="Q80" s="57">
        <v>0.22222222222222221</v>
      </c>
      <c r="R80" s="57">
        <v>0.44444444444444442</v>
      </c>
      <c r="S80" s="58">
        <v>0.12037037037037036</v>
      </c>
      <c r="T80" s="51">
        <f t="shared" si="7"/>
        <v>0.56481481481481477</v>
      </c>
      <c r="W80" s="52">
        <f t="shared" si="8"/>
        <v>1</v>
      </c>
      <c r="X80" s="52">
        <f t="shared" si="9"/>
        <v>1</v>
      </c>
      <c r="Y80" s="52">
        <f t="shared" si="10"/>
        <v>1</v>
      </c>
      <c r="Z80" s="52" t="b">
        <f t="shared" si="11"/>
        <v>0</v>
      </c>
    </row>
    <row r="81" spans="1:26" s="52" customFormat="1" x14ac:dyDescent="0.3">
      <c r="A81" s="41">
        <v>79</v>
      </c>
      <c r="B81" s="13" t="s">
        <v>3</v>
      </c>
      <c r="C81" s="6" t="s">
        <v>21</v>
      </c>
      <c r="D81" s="14" t="s">
        <v>104</v>
      </c>
      <c r="E81" s="36"/>
      <c r="F81" s="53">
        <v>3.6850393700787403</v>
      </c>
      <c r="G81" s="54">
        <v>1.0248932143458662</v>
      </c>
      <c r="H81" s="55">
        <v>4</v>
      </c>
      <c r="I81" s="56">
        <v>0.22270742358078602</v>
      </c>
      <c r="J81" s="57">
        <v>4.5851528384279479E-2</v>
      </c>
      <c r="K81" s="57">
        <v>0.51310043668122274</v>
      </c>
      <c r="L81" s="57">
        <v>0.11790393013100436</v>
      </c>
      <c r="M81" s="58">
        <v>0.10043668122270742</v>
      </c>
      <c r="N81" s="50">
        <f t="shared" si="6"/>
        <v>0.73144104803493448</v>
      </c>
      <c r="O81" s="56">
        <v>0.10185185185185185</v>
      </c>
      <c r="P81" s="57">
        <v>4.6296296296296294E-2</v>
      </c>
      <c r="Q81" s="57">
        <v>0.27777777777777779</v>
      </c>
      <c r="R81" s="57">
        <v>0.45370370370370372</v>
      </c>
      <c r="S81" s="58">
        <v>0.12037037037037036</v>
      </c>
      <c r="T81" s="51">
        <f t="shared" si="7"/>
        <v>0.57407407407407407</v>
      </c>
      <c r="W81" s="52">
        <f t="shared" si="8"/>
        <v>1</v>
      </c>
      <c r="X81" s="52">
        <f t="shared" si="9"/>
        <v>1</v>
      </c>
      <c r="Y81" s="52">
        <f t="shared" si="10"/>
        <v>1</v>
      </c>
      <c r="Z81" s="52" t="b">
        <f t="shared" si="11"/>
        <v>0</v>
      </c>
    </row>
    <row r="82" spans="1:26" s="52" customFormat="1" x14ac:dyDescent="0.3">
      <c r="A82" s="41">
        <v>80</v>
      </c>
      <c r="B82" s="13" t="s">
        <v>3</v>
      </c>
      <c r="C82" s="6" t="s">
        <v>21</v>
      </c>
      <c r="D82" s="14" t="s">
        <v>105</v>
      </c>
      <c r="E82" s="36"/>
      <c r="F82" s="53">
        <v>3.4803149606299213</v>
      </c>
      <c r="G82" s="54">
        <v>0.99487184076139124</v>
      </c>
      <c r="H82" s="55">
        <v>4</v>
      </c>
      <c r="I82" s="56">
        <v>0.22440087145969498</v>
      </c>
      <c r="J82" s="57">
        <v>7.8431372549019607E-2</v>
      </c>
      <c r="K82" s="57">
        <v>0.47058823529411764</v>
      </c>
      <c r="L82" s="57">
        <v>0.12200435729847495</v>
      </c>
      <c r="M82" s="58">
        <v>0.10457516339869281</v>
      </c>
      <c r="N82" s="50">
        <f t="shared" si="6"/>
        <v>0.69716775599128544</v>
      </c>
      <c r="O82" s="56">
        <v>9.2592592592592587E-2</v>
      </c>
      <c r="P82" s="57">
        <v>0.1111111111111111</v>
      </c>
      <c r="Q82" s="57">
        <v>0.29629629629629628</v>
      </c>
      <c r="R82" s="57">
        <v>0.33333333333333331</v>
      </c>
      <c r="S82" s="58">
        <v>0.16666666666666666</v>
      </c>
      <c r="T82" s="51">
        <f t="shared" si="7"/>
        <v>0.5</v>
      </c>
      <c r="W82" s="52">
        <f t="shared" si="8"/>
        <v>1</v>
      </c>
      <c r="X82" s="52">
        <f t="shared" si="9"/>
        <v>1</v>
      </c>
      <c r="Y82" s="52">
        <f t="shared" si="10"/>
        <v>1</v>
      </c>
      <c r="Z82" s="52" t="b">
        <f t="shared" si="11"/>
        <v>0</v>
      </c>
    </row>
    <row r="83" spans="1:26" s="52" customFormat="1" x14ac:dyDescent="0.3">
      <c r="A83" s="41">
        <v>81</v>
      </c>
      <c r="B83" s="13" t="s">
        <v>3</v>
      </c>
      <c r="C83" s="6" t="s">
        <v>21</v>
      </c>
      <c r="D83" s="14" t="s">
        <v>106</v>
      </c>
      <c r="E83" s="36"/>
      <c r="F83" s="53">
        <v>3.4960629921259843</v>
      </c>
      <c r="G83" s="54">
        <v>1.0638957955309944</v>
      </c>
      <c r="H83" s="55">
        <v>3</v>
      </c>
      <c r="I83" s="56">
        <v>0.36462882096069871</v>
      </c>
      <c r="J83" s="57">
        <v>8.7336244541484712E-2</v>
      </c>
      <c r="K83" s="57">
        <v>0.38646288209606988</v>
      </c>
      <c r="L83" s="57">
        <v>5.6768558951965066E-2</v>
      </c>
      <c r="M83" s="58">
        <v>0.10480349344978165</v>
      </c>
      <c r="N83" s="50">
        <f t="shared" si="6"/>
        <v>0.54803493449781659</v>
      </c>
      <c r="O83" s="56">
        <v>0.1111111111111111</v>
      </c>
      <c r="P83" s="57">
        <v>0.10185185185185185</v>
      </c>
      <c r="Q83" s="57">
        <v>0.29629629629629628</v>
      </c>
      <c r="R83" s="57">
        <v>0.32407407407407407</v>
      </c>
      <c r="S83" s="58">
        <v>0.16666666666666666</v>
      </c>
      <c r="T83" s="51">
        <f t="shared" si="7"/>
        <v>0.4907407407407407</v>
      </c>
      <c r="W83" s="52">
        <f t="shared" si="8"/>
        <v>0</v>
      </c>
      <c r="X83" s="52">
        <f t="shared" si="9"/>
        <v>1</v>
      </c>
      <c r="Y83" s="52">
        <f t="shared" si="10"/>
        <v>1</v>
      </c>
      <c r="Z83" s="52" t="b">
        <f t="shared" si="11"/>
        <v>0</v>
      </c>
    </row>
    <row r="84" spans="1:26" s="52" customFormat="1" ht="41.4" x14ac:dyDescent="0.3">
      <c r="A84" s="41">
        <v>82</v>
      </c>
      <c r="B84" s="13" t="s">
        <v>3</v>
      </c>
      <c r="C84" s="6" t="s">
        <v>21</v>
      </c>
      <c r="D84" s="14" t="s">
        <v>107</v>
      </c>
      <c r="E84" s="36" t="s">
        <v>148</v>
      </c>
      <c r="F84" s="53">
        <v>3.7559055118110236</v>
      </c>
      <c r="G84" s="54">
        <v>1.1204367500028822</v>
      </c>
      <c r="H84" s="55">
        <v>4</v>
      </c>
      <c r="I84" s="56">
        <v>0.35</v>
      </c>
      <c r="J84" s="57">
        <v>5.2173913043478258E-2</v>
      </c>
      <c r="K84" s="57">
        <v>0.39130434782608697</v>
      </c>
      <c r="L84" s="57">
        <v>6.0869565217391307E-2</v>
      </c>
      <c r="M84" s="58">
        <v>0.14565217391304347</v>
      </c>
      <c r="N84" s="50">
        <f t="shared" si="6"/>
        <v>0.59782608695652173</v>
      </c>
      <c r="O84" s="56">
        <v>7.407407407407407E-2</v>
      </c>
      <c r="P84" s="57">
        <v>9.2592592592592587E-2</v>
      </c>
      <c r="Q84" s="57">
        <v>0.17592592592592593</v>
      </c>
      <c r="R84" s="57">
        <v>0.5092592592592593</v>
      </c>
      <c r="S84" s="58">
        <v>0.14814814814814814</v>
      </c>
      <c r="T84" s="51">
        <f t="shared" si="7"/>
        <v>0.65740740740740744</v>
      </c>
      <c r="W84" s="52">
        <f t="shared" si="8"/>
        <v>1</v>
      </c>
      <c r="X84" s="52">
        <f t="shared" si="9"/>
        <v>1</v>
      </c>
      <c r="Y84" s="52">
        <f t="shared" si="10"/>
        <v>1</v>
      </c>
      <c r="Z84" s="52" t="b">
        <f t="shared" si="11"/>
        <v>1</v>
      </c>
    </row>
    <row r="85" spans="1:26" s="52" customFormat="1" x14ac:dyDescent="0.3">
      <c r="A85" s="41">
        <v>83</v>
      </c>
      <c r="B85" s="13" t="s">
        <v>3</v>
      </c>
      <c r="C85" s="6" t="s">
        <v>21</v>
      </c>
      <c r="D85" s="14" t="s">
        <v>108</v>
      </c>
      <c r="E85" s="36" t="s">
        <v>148</v>
      </c>
      <c r="F85" s="53">
        <v>3.5354330708661417</v>
      </c>
      <c r="G85" s="54">
        <v>1.0256188881783561</v>
      </c>
      <c r="H85" s="55">
        <v>4</v>
      </c>
      <c r="I85" s="56">
        <v>0.41394335511982572</v>
      </c>
      <c r="J85" s="57">
        <v>6.1002178649237473E-2</v>
      </c>
      <c r="K85" s="57">
        <v>0.36601307189542481</v>
      </c>
      <c r="L85" s="57">
        <v>6.1002178649237473E-2</v>
      </c>
      <c r="M85" s="58">
        <v>9.8039215686274508E-2</v>
      </c>
      <c r="N85" s="50">
        <f t="shared" si="6"/>
        <v>0.52505446623093677</v>
      </c>
      <c r="O85" s="56">
        <v>0.1111111111111111</v>
      </c>
      <c r="P85" s="57">
        <v>7.407407407407407E-2</v>
      </c>
      <c r="Q85" s="57">
        <v>0.23148148148148148</v>
      </c>
      <c r="R85" s="57">
        <v>0.46296296296296297</v>
      </c>
      <c r="S85" s="58">
        <v>0.12037037037037036</v>
      </c>
      <c r="T85" s="51">
        <f t="shared" si="7"/>
        <v>0.58333333333333337</v>
      </c>
      <c r="W85" s="52">
        <f t="shared" si="8"/>
        <v>1</v>
      </c>
      <c r="X85" s="52">
        <f t="shared" si="9"/>
        <v>1</v>
      </c>
      <c r="Y85" s="52">
        <f t="shared" si="10"/>
        <v>1</v>
      </c>
      <c r="Z85" s="52" t="b">
        <f t="shared" si="11"/>
        <v>1</v>
      </c>
    </row>
    <row r="86" spans="1:26" s="52" customFormat="1" x14ac:dyDescent="0.3">
      <c r="A86" s="41">
        <v>84</v>
      </c>
      <c r="B86" s="13" t="s">
        <v>3</v>
      </c>
      <c r="C86" s="6" t="s">
        <v>21</v>
      </c>
      <c r="D86" s="14" t="s">
        <v>109</v>
      </c>
      <c r="E86" s="36"/>
      <c r="F86" s="53">
        <v>3.3700787401574801</v>
      </c>
      <c r="G86" s="54">
        <v>1.0707503411218631</v>
      </c>
      <c r="H86" s="55">
        <v>3</v>
      </c>
      <c r="I86" s="56">
        <v>0.4</v>
      </c>
      <c r="J86" s="57">
        <v>5.8695652173913045E-2</v>
      </c>
      <c r="K86" s="57">
        <v>0.37391304347826088</v>
      </c>
      <c r="L86" s="57">
        <v>7.1739130434782611E-2</v>
      </c>
      <c r="M86" s="58">
        <v>9.5652173913043481E-2</v>
      </c>
      <c r="N86" s="50">
        <f t="shared" si="6"/>
        <v>0.54130434782608694</v>
      </c>
      <c r="O86" s="56">
        <v>0.20370370370370369</v>
      </c>
      <c r="P86" s="57">
        <v>6.4814814814814811E-2</v>
      </c>
      <c r="Q86" s="57">
        <v>0.27777777777777779</v>
      </c>
      <c r="R86" s="57">
        <v>0.33333333333333331</v>
      </c>
      <c r="S86" s="58">
        <v>0.12037037037037036</v>
      </c>
      <c r="T86" s="51">
        <f t="shared" si="7"/>
        <v>0.45370370370370366</v>
      </c>
      <c r="W86" s="52">
        <f t="shared" si="8"/>
        <v>0</v>
      </c>
      <c r="X86" s="52">
        <f t="shared" si="9"/>
        <v>1</v>
      </c>
      <c r="Y86" s="52">
        <f t="shared" si="10"/>
        <v>1</v>
      </c>
      <c r="Z86" s="52" t="b">
        <f t="shared" si="11"/>
        <v>0</v>
      </c>
    </row>
    <row r="87" spans="1:26" s="52" customFormat="1" x14ac:dyDescent="0.3">
      <c r="A87" s="41">
        <v>85</v>
      </c>
      <c r="B87" s="13" t="s">
        <v>3</v>
      </c>
      <c r="C87" s="6" t="s">
        <v>22</v>
      </c>
      <c r="D87" s="14" t="s">
        <v>110</v>
      </c>
      <c r="E87" s="36"/>
      <c r="F87" s="53">
        <v>3.590551181102362</v>
      </c>
      <c r="G87" s="54">
        <v>1.0965538768618757</v>
      </c>
      <c r="H87" s="55">
        <v>4</v>
      </c>
      <c r="I87" s="56">
        <v>0.18122270742358079</v>
      </c>
      <c r="J87" s="57">
        <v>9.1703056768558958E-2</v>
      </c>
      <c r="K87" s="57">
        <v>0.46943231441048033</v>
      </c>
      <c r="L87" s="57">
        <v>7.4235807860262015E-2</v>
      </c>
      <c r="M87" s="58">
        <v>0.18340611353711792</v>
      </c>
      <c r="N87" s="50">
        <f t="shared" si="6"/>
        <v>0.72707423580786035</v>
      </c>
      <c r="O87" s="56">
        <v>4.6296296296296294E-2</v>
      </c>
      <c r="P87" s="57">
        <v>0.12962962962962962</v>
      </c>
      <c r="Q87" s="57">
        <v>0.19444444444444445</v>
      </c>
      <c r="R87" s="57">
        <v>0.46296296296296297</v>
      </c>
      <c r="S87" s="58">
        <v>0.16666666666666666</v>
      </c>
      <c r="T87" s="51">
        <f t="shared" si="7"/>
        <v>0.62962962962962965</v>
      </c>
      <c r="W87" s="52">
        <f t="shared" si="8"/>
        <v>1</v>
      </c>
      <c r="X87" s="52">
        <f t="shared" si="9"/>
        <v>1</v>
      </c>
      <c r="Y87" s="52">
        <f t="shared" si="10"/>
        <v>1</v>
      </c>
      <c r="Z87" s="52" t="b">
        <f t="shared" si="11"/>
        <v>0</v>
      </c>
    </row>
    <row r="88" spans="1:26" s="52" customFormat="1" ht="27.6" x14ac:dyDescent="0.3">
      <c r="A88" s="41">
        <v>86</v>
      </c>
      <c r="B88" s="13" t="s">
        <v>3</v>
      </c>
      <c r="C88" s="6" t="s">
        <v>22</v>
      </c>
      <c r="D88" s="14" t="s">
        <v>111</v>
      </c>
      <c r="E88" s="36" t="s">
        <v>148</v>
      </c>
      <c r="F88" s="53">
        <v>3.5590551181102361</v>
      </c>
      <c r="G88" s="54">
        <v>1.112941362910443</v>
      </c>
      <c r="H88" s="55">
        <v>4</v>
      </c>
      <c r="I88" s="56">
        <v>0.22270742358078602</v>
      </c>
      <c r="J88" s="57">
        <v>6.3318777292576414E-2</v>
      </c>
      <c r="K88" s="57">
        <v>0.4606986899563319</v>
      </c>
      <c r="L88" s="57">
        <v>6.9868995633187769E-2</v>
      </c>
      <c r="M88" s="58">
        <v>0.18340611353711792</v>
      </c>
      <c r="N88" s="50">
        <f t="shared" si="6"/>
        <v>0.71397379912663761</v>
      </c>
      <c r="O88" s="56">
        <v>5.5555555555555552E-2</v>
      </c>
      <c r="P88" s="57">
        <v>0.1111111111111111</v>
      </c>
      <c r="Q88" s="57">
        <v>0.21296296296296297</v>
      </c>
      <c r="R88" s="57">
        <v>0.42592592592592593</v>
      </c>
      <c r="S88" s="58">
        <v>0.19444444444444445</v>
      </c>
      <c r="T88" s="51">
        <f t="shared" si="7"/>
        <v>0.62037037037037035</v>
      </c>
      <c r="W88" s="52">
        <f t="shared" si="8"/>
        <v>1</v>
      </c>
      <c r="X88" s="52">
        <f t="shared" si="9"/>
        <v>1</v>
      </c>
      <c r="Y88" s="52">
        <f t="shared" si="10"/>
        <v>1</v>
      </c>
      <c r="Z88" s="52" t="b">
        <f t="shared" si="11"/>
        <v>1</v>
      </c>
    </row>
    <row r="89" spans="1:26" s="52" customFormat="1" x14ac:dyDescent="0.3">
      <c r="A89" s="41">
        <v>87</v>
      </c>
      <c r="B89" s="13" t="s">
        <v>3</v>
      </c>
      <c r="C89" s="6" t="s">
        <v>22</v>
      </c>
      <c r="D89" s="14" t="s">
        <v>101</v>
      </c>
      <c r="E89" s="36" t="s">
        <v>147</v>
      </c>
      <c r="F89" s="53">
        <v>4.1259842519685037</v>
      </c>
      <c r="G89" s="54">
        <v>0.86935695290428494</v>
      </c>
      <c r="H89" s="55">
        <v>4</v>
      </c>
      <c r="I89" s="56">
        <v>0.12860310421286031</v>
      </c>
      <c r="J89" s="57">
        <v>4.2128603104212861E-2</v>
      </c>
      <c r="K89" s="57">
        <v>0.54101995565410199</v>
      </c>
      <c r="L89" s="57">
        <v>0.11751662971175167</v>
      </c>
      <c r="M89" s="58">
        <v>0.17073170731707318</v>
      </c>
      <c r="N89" s="50">
        <f t="shared" si="6"/>
        <v>0.8292682926829269</v>
      </c>
      <c r="O89" s="56">
        <v>4.6296296296296294E-2</v>
      </c>
      <c r="P89" s="57">
        <v>3.7037037037037035E-2</v>
      </c>
      <c r="Q89" s="57">
        <v>0.14814814814814814</v>
      </c>
      <c r="R89" s="57">
        <v>0.59259259259259256</v>
      </c>
      <c r="S89" s="58">
        <v>0.17592592592592593</v>
      </c>
      <c r="T89" s="51">
        <f t="shared" si="7"/>
        <v>0.76851851851851849</v>
      </c>
      <c r="W89" s="52">
        <f t="shared" si="8"/>
        <v>1</v>
      </c>
      <c r="X89" s="52">
        <f t="shared" si="9"/>
        <v>1</v>
      </c>
      <c r="Y89" s="52">
        <f t="shared" si="10"/>
        <v>1</v>
      </c>
      <c r="Z89" s="52" t="b">
        <f t="shared" si="11"/>
        <v>1</v>
      </c>
    </row>
    <row r="90" spans="1:26" s="52" customFormat="1" x14ac:dyDescent="0.3">
      <c r="A90" s="41">
        <v>88</v>
      </c>
      <c r="B90" s="13" t="s">
        <v>3</v>
      </c>
      <c r="C90" s="6" t="s">
        <v>22</v>
      </c>
      <c r="D90" s="14" t="s">
        <v>112</v>
      </c>
      <c r="E90" s="36" t="s">
        <v>147</v>
      </c>
      <c r="F90" s="53">
        <v>3.7874015748031495</v>
      </c>
      <c r="G90" s="54">
        <v>1.0010224793140303</v>
      </c>
      <c r="H90" s="55">
        <v>4</v>
      </c>
      <c r="I90" s="56">
        <v>0.21111111111111111</v>
      </c>
      <c r="J90" s="57">
        <v>5.1111111111111114E-2</v>
      </c>
      <c r="K90" s="57">
        <v>0.47111111111111109</v>
      </c>
      <c r="L90" s="57">
        <v>8.8888888888888892E-2</v>
      </c>
      <c r="M90" s="58">
        <v>0.17777777777777778</v>
      </c>
      <c r="N90" s="50">
        <f t="shared" si="6"/>
        <v>0.73777777777777775</v>
      </c>
      <c r="O90" s="56">
        <v>3.7037037037037035E-2</v>
      </c>
      <c r="P90" s="57">
        <v>4.6296296296296294E-2</v>
      </c>
      <c r="Q90" s="57">
        <v>0.24074074074074073</v>
      </c>
      <c r="R90" s="57">
        <v>0.5092592592592593</v>
      </c>
      <c r="S90" s="58">
        <v>0.16666666666666666</v>
      </c>
      <c r="T90" s="51">
        <f t="shared" si="7"/>
        <v>0.67592592592592593</v>
      </c>
      <c r="W90" s="52">
        <f t="shared" si="8"/>
        <v>1</v>
      </c>
      <c r="X90" s="52">
        <f t="shared" si="9"/>
        <v>1</v>
      </c>
      <c r="Y90" s="52">
        <f t="shared" si="10"/>
        <v>1</v>
      </c>
      <c r="Z90" s="52" t="b">
        <f t="shared" si="11"/>
        <v>1</v>
      </c>
    </row>
    <row r="91" spans="1:26" s="52" customFormat="1" x14ac:dyDescent="0.3">
      <c r="A91" s="41">
        <v>89</v>
      </c>
      <c r="B91" s="13" t="s">
        <v>3</v>
      </c>
      <c r="C91" s="6" t="s">
        <v>23</v>
      </c>
      <c r="D91" s="14" t="s">
        <v>113</v>
      </c>
      <c r="E91" s="36"/>
      <c r="F91" s="53">
        <v>3.8346456692913384</v>
      </c>
      <c r="G91" s="54">
        <v>0.96198432982440085</v>
      </c>
      <c r="H91" s="55">
        <v>4</v>
      </c>
      <c r="I91" s="56">
        <v>0.21568627450980393</v>
      </c>
      <c r="J91" s="57">
        <v>4.793028322440087E-2</v>
      </c>
      <c r="K91" s="57">
        <v>0.49019607843137253</v>
      </c>
      <c r="L91" s="57">
        <v>0.10021786492374728</v>
      </c>
      <c r="M91" s="58">
        <v>0.14596949891067537</v>
      </c>
      <c r="N91" s="50">
        <f t="shared" si="6"/>
        <v>0.73638344226579511</v>
      </c>
      <c r="O91" s="56">
        <v>4.6296296296296294E-2</v>
      </c>
      <c r="P91" s="57">
        <v>7.407407407407407E-2</v>
      </c>
      <c r="Q91" s="57">
        <v>0.19444444444444445</v>
      </c>
      <c r="R91" s="57">
        <v>0.49074074074074076</v>
      </c>
      <c r="S91" s="58">
        <v>0.19444444444444445</v>
      </c>
      <c r="T91" s="51">
        <f t="shared" si="7"/>
        <v>0.68518518518518523</v>
      </c>
      <c r="W91" s="52">
        <f t="shared" si="8"/>
        <v>1</v>
      </c>
      <c r="X91" s="52">
        <f t="shared" si="9"/>
        <v>1</v>
      </c>
      <c r="Y91" s="52">
        <f t="shared" si="10"/>
        <v>1</v>
      </c>
      <c r="Z91" s="52" t="b">
        <f t="shared" si="11"/>
        <v>0</v>
      </c>
    </row>
    <row r="92" spans="1:26" s="52" customFormat="1" x14ac:dyDescent="0.3">
      <c r="A92" s="41">
        <v>90</v>
      </c>
      <c r="B92" s="13" t="s">
        <v>3</v>
      </c>
      <c r="C92" s="6" t="s">
        <v>23</v>
      </c>
      <c r="D92" s="14" t="s">
        <v>114</v>
      </c>
      <c r="E92" s="36"/>
      <c r="F92" s="53">
        <v>3.8425196850393699</v>
      </c>
      <c r="G92" s="54">
        <v>0.95920896584825577</v>
      </c>
      <c r="H92" s="55">
        <v>4</v>
      </c>
      <c r="I92" s="56">
        <v>0.18518518518518517</v>
      </c>
      <c r="J92" s="57">
        <v>5.4466230936819175E-2</v>
      </c>
      <c r="K92" s="57">
        <v>0.48583877995642699</v>
      </c>
      <c r="L92" s="57">
        <v>0.11328976034858387</v>
      </c>
      <c r="M92" s="58">
        <v>0.16122004357298475</v>
      </c>
      <c r="N92" s="50">
        <f t="shared" si="6"/>
        <v>0.76034858387799564</v>
      </c>
      <c r="O92" s="56">
        <v>4.6296296296296294E-2</v>
      </c>
      <c r="P92" s="57">
        <v>9.2592592592592587E-2</v>
      </c>
      <c r="Q92" s="57">
        <v>0.19444444444444445</v>
      </c>
      <c r="R92" s="57">
        <v>0.52777777777777779</v>
      </c>
      <c r="S92" s="58">
        <v>0.1388888888888889</v>
      </c>
      <c r="T92" s="51">
        <f t="shared" si="7"/>
        <v>0.66666666666666674</v>
      </c>
      <c r="W92" s="52">
        <f t="shared" si="8"/>
        <v>1</v>
      </c>
      <c r="X92" s="52">
        <f t="shared" si="9"/>
        <v>1</v>
      </c>
      <c r="Y92" s="52">
        <f t="shared" si="10"/>
        <v>1</v>
      </c>
      <c r="Z92" s="52" t="b">
        <f t="shared" si="11"/>
        <v>0</v>
      </c>
    </row>
    <row r="93" spans="1:26" s="52" customFormat="1" x14ac:dyDescent="0.3">
      <c r="A93" s="41">
        <v>91</v>
      </c>
      <c r="B93" s="13" t="s">
        <v>3</v>
      </c>
      <c r="C93" s="6" t="s">
        <v>23</v>
      </c>
      <c r="D93" s="14" t="s">
        <v>115</v>
      </c>
      <c r="E93" s="36" t="s">
        <v>148</v>
      </c>
      <c r="F93" s="53">
        <v>3.7244094488188977</v>
      </c>
      <c r="G93" s="54">
        <v>1.1341316380866662</v>
      </c>
      <c r="H93" s="55">
        <v>4</v>
      </c>
      <c r="I93" s="56">
        <v>0.36681222707423583</v>
      </c>
      <c r="J93" s="57">
        <v>6.5502183406113537E-2</v>
      </c>
      <c r="K93" s="57">
        <v>0.35152838427947597</v>
      </c>
      <c r="L93" s="57">
        <v>7.4235807860262015E-2</v>
      </c>
      <c r="M93" s="58">
        <v>0.14192139737991266</v>
      </c>
      <c r="N93" s="50">
        <f t="shared" si="6"/>
        <v>0.56768558951965065</v>
      </c>
      <c r="O93" s="56">
        <v>7.407407407407407E-2</v>
      </c>
      <c r="P93" s="57">
        <v>6.4814814814814811E-2</v>
      </c>
      <c r="Q93" s="57">
        <v>0.21296296296296297</v>
      </c>
      <c r="R93" s="57">
        <v>0.46296296296296297</v>
      </c>
      <c r="S93" s="58">
        <v>0.18518518518518517</v>
      </c>
      <c r="T93" s="51">
        <f t="shared" si="7"/>
        <v>0.64814814814814814</v>
      </c>
      <c r="W93" s="52">
        <f t="shared" si="8"/>
        <v>1</v>
      </c>
      <c r="X93" s="52">
        <f t="shared" si="9"/>
        <v>1</v>
      </c>
      <c r="Y93" s="52">
        <f t="shared" si="10"/>
        <v>1</v>
      </c>
      <c r="Z93" s="52" t="b">
        <f t="shared" si="11"/>
        <v>1</v>
      </c>
    </row>
    <row r="94" spans="1:26" s="52" customFormat="1" x14ac:dyDescent="0.3">
      <c r="A94" s="41">
        <v>92</v>
      </c>
      <c r="B94" s="13" t="s">
        <v>3</v>
      </c>
      <c r="C94" s="6" t="s">
        <v>23</v>
      </c>
      <c r="D94" s="14" t="s">
        <v>116</v>
      </c>
      <c r="E94" s="36" t="s">
        <v>147</v>
      </c>
      <c r="F94" s="53">
        <v>3.8582677165354329</v>
      </c>
      <c r="G94" s="54">
        <v>1.0478655429225603</v>
      </c>
      <c r="H94" s="55">
        <v>4</v>
      </c>
      <c r="I94" s="56">
        <v>0.1943231441048035</v>
      </c>
      <c r="J94" s="57">
        <v>4.3668122270742356E-2</v>
      </c>
      <c r="K94" s="57">
        <v>0.49344978165938863</v>
      </c>
      <c r="L94" s="57">
        <v>0.10043668122270742</v>
      </c>
      <c r="M94" s="58">
        <v>0.16812227074235808</v>
      </c>
      <c r="N94" s="50">
        <f t="shared" si="6"/>
        <v>0.76200873362445409</v>
      </c>
      <c r="O94" s="56">
        <v>5.5555555555555552E-2</v>
      </c>
      <c r="P94" s="57">
        <v>2.7777777777777776E-2</v>
      </c>
      <c r="Q94" s="57">
        <v>0.22222222222222221</v>
      </c>
      <c r="R94" s="57">
        <v>0.54629629629629628</v>
      </c>
      <c r="S94" s="58">
        <v>0.14814814814814814</v>
      </c>
      <c r="T94" s="51">
        <f t="shared" si="7"/>
        <v>0.69444444444444442</v>
      </c>
      <c r="W94" s="52">
        <f t="shared" si="8"/>
        <v>1</v>
      </c>
      <c r="X94" s="52">
        <f t="shared" si="9"/>
        <v>1</v>
      </c>
      <c r="Y94" s="52">
        <f t="shared" si="10"/>
        <v>1</v>
      </c>
      <c r="Z94" s="52" t="b">
        <f t="shared" si="11"/>
        <v>1</v>
      </c>
    </row>
    <row r="95" spans="1:26" s="52" customFormat="1" x14ac:dyDescent="0.3">
      <c r="A95" s="41">
        <v>93</v>
      </c>
      <c r="B95" s="13" t="s">
        <v>3</v>
      </c>
      <c r="C95" s="6" t="s">
        <v>24</v>
      </c>
      <c r="D95" s="14" t="s">
        <v>117</v>
      </c>
      <c r="E95" s="36" t="s">
        <v>147</v>
      </c>
      <c r="F95" s="53">
        <v>3.8031496062992125</v>
      </c>
      <c r="G95" s="54">
        <v>1.0427052193541322</v>
      </c>
      <c r="H95" s="55">
        <v>4</v>
      </c>
      <c r="I95" s="56">
        <v>0.53695652173913044</v>
      </c>
      <c r="J95" s="57">
        <v>4.7826086956521741E-2</v>
      </c>
      <c r="K95" s="57">
        <v>0.25</v>
      </c>
      <c r="L95" s="57">
        <v>4.1304347826086954E-2</v>
      </c>
      <c r="M95" s="58">
        <v>0.12391304347826088</v>
      </c>
      <c r="N95" s="50">
        <f t="shared" si="6"/>
        <v>0.41521739130434782</v>
      </c>
      <c r="O95" s="56">
        <v>0.12962962962962962</v>
      </c>
      <c r="P95" s="57">
        <v>3.7037037037037035E-2</v>
      </c>
      <c r="Q95" s="57">
        <v>0.17592592592592593</v>
      </c>
      <c r="R95" s="57">
        <v>0.5</v>
      </c>
      <c r="S95" s="58">
        <v>0.15740740740740741</v>
      </c>
      <c r="T95" s="51">
        <f t="shared" si="7"/>
        <v>0.65740740740740744</v>
      </c>
      <c r="W95" s="52">
        <f t="shared" si="8"/>
        <v>1</v>
      </c>
      <c r="X95" s="52">
        <f t="shared" si="9"/>
        <v>0</v>
      </c>
      <c r="Y95" s="52">
        <f t="shared" si="10"/>
        <v>1</v>
      </c>
      <c r="Z95" s="52" t="b">
        <f t="shared" si="11"/>
        <v>0</v>
      </c>
    </row>
    <row r="96" spans="1:26" s="52" customFormat="1" x14ac:dyDescent="0.3">
      <c r="A96" s="41">
        <v>94</v>
      </c>
      <c r="B96" s="13" t="s">
        <v>3</v>
      </c>
      <c r="C96" s="6" t="s">
        <v>24</v>
      </c>
      <c r="D96" s="14" t="s">
        <v>118</v>
      </c>
      <c r="E96" s="36" t="s">
        <v>147</v>
      </c>
      <c r="F96" s="53">
        <v>3.4645669291338583</v>
      </c>
      <c r="G96" s="54">
        <v>0.92041821708361937</v>
      </c>
      <c r="H96" s="55">
        <v>3</v>
      </c>
      <c r="I96" s="56">
        <v>0.58043478260869563</v>
      </c>
      <c r="J96" s="57">
        <v>4.5652173913043478E-2</v>
      </c>
      <c r="K96" s="57">
        <v>0.24130434782608695</v>
      </c>
      <c r="L96" s="57">
        <v>3.9130434782608699E-2</v>
      </c>
      <c r="M96" s="58">
        <v>9.3478260869565219E-2</v>
      </c>
      <c r="N96" s="50">
        <f t="shared" si="6"/>
        <v>0.37391304347826088</v>
      </c>
      <c r="O96" s="56">
        <v>0.25925925925925924</v>
      </c>
      <c r="P96" s="57">
        <v>2.7777777777777776E-2</v>
      </c>
      <c r="Q96" s="57">
        <v>0.23148148148148148</v>
      </c>
      <c r="R96" s="57">
        <v>0.32407407407407407</v>
      </c>
      <c r="S96" s="58">
        <v>0.15740740740740741</v>
      </c>
      <c r="T96" s="51">
        <f t="shared" si="7"/>
        <v>0.48148148148148151</v>
      </c>
      <c r="W96" s="52">
        <f t="shared" si="8"/>
        <v>0</v>
      </c>
      <c r="X96" s="52">
        <f t="shared" si="9"/>
        <v>0</v>
      </c>
      <c r="Y96" s="52">
        <f t="shared" si="10"/>
        <v>1</v>
      </c>
      <c r="Z96" s="52" t="b">
        <f t="shared" si="11"/>
        <v>0</v>
      </c>
    </row>
    <row r="97" spans="1:26" s="52" customFormat="1" ht="27.6" x14ac:dyDescent="0.3">
      <c r="A97" s="41">
        <v>95</v>
      </c>
      <c r="B97" s="13" t="s">
        <v>3</v>
      </c>
      <c r="C97" s="6" t="s">
        <v>25</v>
      </c>
      <c r="D97" s="14" t="s">
        <v>119</v>
      </c>
      <c r="E97" s="36" t="s">
        <v>147</v>
      </c>
      <c r="F97" s="53">
        <v>4.2677165354330713</v>
      </c>
      <c r="G97" s="54">
        <v>0.84600793817721531</v>
      </c>
      <c r="H97" s="55">
        <v>4</v>
      </c>
      <c r="I97" s="56">
        <v>0.17142857142857143</v>
      </c>
      <c r="J97" s="57">
        <v>3.0769230769230771E-2</v>
      </c>
      <c r="K97" s="57">
        <v>0.42857142857142855</v>
      </c>
      <c r="L97" s="57">
        <v>0.19340659340659341</v>
      </c>
      <c r="M97" s="58">
        <v>0.17582417582417584</v>
      </c>
      <c r="N97" s="50">
        <f t="shared" si="6"/>
        <v>0.79780219780219785</v>
      </c>
      <c r="O97" s="56">
        <v>2.7777777777777776E-2</v>
      </c>
      <c r="P97" s="57">
        <v>4.6296296296296294E-2</v>
      </c>
      <c r="Q97" s="57">
        <v>0.1111111111111111</v>
      </c>
      <c r="R97" s="57">
        <v>0.57407407407407407</v>
      </c>
      <c r="S97" s="58">
        <v>0.24074074074074073</v>
      </c>
      <c r="T97" s="51">
        <f t="shared" si="7"/>
        <v>0.81481481481481477</v>
      </c>
      <c r="W97" s="52">
        <f t="shared" si="8"/>
        <v>1</v>
      </c>
      <c r="X97" s="52">
        <f t="shared" si="9"/>
        <v>1</v>
      </c>
      <c r="Y97" s="52">
        <f t="shared" si="10"/>
        <v>1</v>
      </c>
      <c r="Z97" s="52" t="b">
        <f t="shared" si="11"/>
        <v>1</v>
      </c>
    </row>
    <row r="98" spans="1:26" s="52" customFormat="1" ht="27.6" x14ac:dyDescent="0.3">
      <c r="A98" s="41">
        <v>96</v>
      </c>
      <c r="B98" s="13" t="s">
        <v>3</v>
      </c>
      <c r="C98" s="6" t="s">
        <v>25</v>
      </c>
      <c r="D98" s="14" t="s">
        <v>120</v>
      </c>
      <c r="E98" s="36" t="s">
        <v>147</v>
      </c>
      <c r="F98" s="53">
        <v>4.2677165354330713</v>
      </c>
      <c r="G98" s="54">
        <v>0.84600793817721531</v>
      </c>
      <c r="H98" s="55">
        <v>4</v>
      </c>
      <c r="I98" s="56">
        <v>0.1894273127753304</v>
      </c>
      <c r="J98" s="57">
        <v>3.5242290748898682E-2</v>
      </c>
      <c r="K98" s="57">
        <v>0.41189427312775329</v>
      </c>
      <c r="L98" s="57">
        <v>0.15198237885462554</v>
      </c>
      <c r="M98" s="58">
        <v>0.21145374449339208</v>
      </c>
      <c r="N98" s="50">
        <f t="shared" si="6"/>
        <v>0.77533039647577096</v>
      </c>
      <c r="O98" s="56">
        <v>9.2592592592592587E-3</v>
      </c>
      <c r="P98" s="57">
        <v>2.7777777777777776E-2</v>
      </c>
      <c r="Q98" s="57">
        <v>0.12962962962962962</v>
      </c>
      <c r="R98" s="57">
        <v>0.53703703703703709</v>
      </c>
      <c r="S98" s="58">
        <v>0.29629629629629628</v>
      </c>
      <c r="T98" s="51">
        <f t="shared" si="7"/>
        <v>0.83333333333333337</v>
      </c>
      <c r="W98" s="52">
        <f t="shared" si="8"/>
        <v>1</v>
      </c>
      <c r="X98" s="52">
        <f t="shared" si="9"/>
        <v>1</v>
      </c>
      <c r="Y98" s="52">
        <f t="shared" si="10"/>
        <v>1</v>
      </c>
      <c r="Z98" s="52" t="b">
        <f t="shared" si="11"/>
        <v>1</v>
      </c>
    </row>
    <row r="99" spans="1:26" s="52" customFormat="1" x14ac:dyDescent="0.3">
      <c r="A99" s="41">
        <v>97</v>
      </c>
      <c r="B99" s="13" t="s">
        <v>3</v>
      </c>
      <c r="C99" s="6" t="s">
        <v>26</v>
      </c>
      <c r="D99" s="14" t="s">
        <v>121</v>
      </c>
      <c r="E99" s="36"/>
      <c r="F99" s="53">
        <v>3.6299212598425199</v>
      </c>
      <c r="G99" s="54">
        <v>0.9458000788092471</v>
      </c>
      <c r="H99" s="55">
        <v>4</v>
      </c>
      <c r="I99" s="56">
        <v>0.3930131004366812</v>
      </c>
      <c r="J99" s="57">
        <v>5.2401746724890827E-2</v>
      </c>
      <c r="K99" s="57">
        <v>0.36899563318777295</v>
      </c>
      <c r="L99" s="57">
        <v>7.4235807860262015E-2</v>
      </c>
      <c r="M99" s="58">
        <v>0.11135371179039301</v>
      </c>
      <c r="N99" s="50">
        <f t="shared" si="6"/>
        <v>0.55458515283842802</v>
      </c>
      <c r="O99" s="56">
        <v>8.3333333333333329E-2</v>
      </c>
      <c r="P99" s="57">
        <v>5.5555555555555552E-2</v>
      </c>
      <c r="Q99" s="57">
        <v>0.18518518518518517</v>
      </c>
      <c r="R99" s="57">
        <v>0.46296296296296297</v>
      </c>
      <c r="S99" s="58">
        <v>0.21296296296296297</v>
      </c>
      <c r="T99" s="51">
        <f t="shared" si="7"/>
        <v>0.67592592592592593</v>
      </c>
      <c r="W99" s="52">
        <f t="shared" si="8"/>
        <v>1</v>
      </c>
      <c r="X99" s="52">
        <f t="shared" si="9"/>
        <v>1</v>
      </c>
      <c r="Y99" s="52">
        <f t="shared" si="10"/>
        <v>1</v>
      </c>
      <c r="Z99" s="52" t="b">
        <f t="shared" si="11"/>
        <v>0</v>
      </c>
    </row>
    <row r="100" spans="1:26" s="52" customFormat="1" x14ac:dyDescent="0.3">
      <c r="A100" s="41">
        <v>98</v>
      </c>
      <c r="B100" s="13" t="s">
        <v>3</v>
      </c>
      <c r="C100" s="6" t="s">
        <v>26</v>
      </c>
      <c r="D100" s="14" t="s">
        <v>122</v>
      </c>
      <c r="E100" s="36"/>
      <c r="F100" s="53">
        <v>3.8188976377952755</v>
      </c>
      <c r="G100" s="54">
        <v>1.0303834836507457</v>
      </c>
      <c r="H100" s="55">
        <v>4</v>
      </c>
      <c r="I100" s="56">
        <v>0.14096916299559473</v>
      </c>
      <c r="J100" s="57">
        <v>6.3876651982378851E-2</v>
      </c>
      <c r="K100" s="57">
        <v>0.53083700440528636</v>
      </c>
      <c r="L100" s="57">
        <v>0.13656387665198239</v>
      </c>
      <c r="M100" s="58">
        <v>0.1277533039647577</v>
      </c>
      <c r="N100" s="50">
        <f t="shared" si="6"/>
        <v>0.79515418502202651</v>
      </c>
      <c r="O100" s="56">
        <v>9.2592592592592587E-3</v>
      </c>
      <c r="P100" s="57">
        <v>0.1111111111111111</v>
      </c>
      <c r="Q100" s="57">
        <v>0.20370370370370369</v>
      </c>
      <c r="R100" s="57">
        <v>0.48148148148148145</v>
      </c>
      <c r="S100" s="58">
        <v>0.19444444444444445</v>
      </c>
      <c r="T100" s="51">
        <f t="shared" si="7"/>
        <v>0.67592592592592593</v>
      </c>
      <c r="W100" s="52">
        <f t="shared" si="8"/>
        <v>1</v>
      </c>
      <c r="X100" s="52">
        <f t="shared" si="9"/>
        <v>1</v>
      </c>
      <c r="Y100" s="52">
        <f t="shared" si="10"/>
        <v>1</v>
      </c>
      <c r="Z100" s="52" t="b">
        <f t="shared" si="11"/>
        <v>0</v>
      </c>
    </row>
    <row r="101" spans="1:26" s="52" customFormat="1" x14ac:dyDescent="0.3">
      <c r="A101" s="41">
        <v>99</v>
      </c>
      <c r="B101" s="13" t="s">
        <v>3</v>
      </c>
      <c r="C101" s="6" t="s">
        <v>26</v>
      </c>
      <c r="D101" s="14" t="s">
        <v>123</v>
      </c>
      <c r="E101" s="36"/>
      <c r="F101" s="53">
        <v>3.8897637795275593</v>
      </c>
      <c r="G101" s="54">
        <v>1.0212571105907522</v>
      </c>
      <c r="H101" s="55">
        <v>4</v>
      </c>
      <c r="I101" s="56">
        <v>0.14348785871964681</v>
      </c>
      <c r="J101" s="57">
        <v>4.4150110375275942E-2</v>
      </c>
      <c r="K101" s="57">
        <v>0.54746136865342165</v>
      </c>
      <c r="L101" s="57">
        <v>0.12141280353200883</v>
      </c>
      <c r="M101" s="58">
        <v>0.14348785871964681</v>
      </c>
      <c r="N101" s="50">
        <f t="shared" si="6"/>
        <v>0.8123620309050773</v>
      </c>
      <c r="O101" s="56">
        <v>9.2592592592592587E-3</v>
      </c>
      <c r="P101" s="57">
        <v>0.12037037037037036</v>
      </c>
      <c r="Q101" s="57">
        <v>0.15740740740740741</v>
      </c>
      <c r="R101" s="57">
        <v>0.53703703703703709</v>
      </c>
      <c r="S101" s="58">
        <v>0.17592592592592593</v>
      </c>
      <c r="T101" s="51">
        <f t="shared" si="7"/>
        <v>0.71296296296296302</v>
      </c>
      <c r="W101" s="52">
        <f t="shared" si="8"/>
        <v>1</v>
      </c>
      <c r="X101" s="52">
        <f t="shared" si="9"/>
        <v>1</v>
      </c>
      <c r="Y101" s="52">
        <f t="shared" si="10"/>
        <v>1</v>
      </c>
      <c r="Z101" s="52" t="b">
        <f t="shared" si="11"/>
        <v>0</v>
      </c>
    </row>
    <row r="102" spans="1:26" s="52" customFormat="1" ht="27.6" x14ac:dyDescent="0.3">
      <c r="A102" s="41">
        <v>100</v>
      </c>
      <c r="B102" s="13" t="s">
        <v>3</v>
      </c>
      <c r="C102" s="6" t="s">
        <v>26</v>
      </c>
      <c r="D102" s="14" t="s">
        <v>124</v>
      </c>
      <c r="E102" s="36"/>
      <c r="F102" s="53">
        <v>4.1338582677165352</v>
      </c>
      <c r="G102" s="54">
        <v>0.92525548482320519</v>
      </c>
      <c r="H102" s="55">
        <v>4</v>
      </c>
      <c r="I102" s="56">
        <v>0.140625</v>
      </c>
      <c r="J102" s="57">
        <v>4.0178571428571432E-2</v>
      </c>
      <c r="K102" s="57">
        <v>0.44419642857142855</v>
      </c>
      <c r="L102" s="57">
        <v>0.24776785714285715</v>
      </c>
      <c r="M102" s="58">
        <v>0.12723214285714285</v>
      </c>
      <c r="N102" s="50">
        <f t="shared" si="6"/>
        <v>0.8191964285714286</v>
      </c>
      <c r="O102" s="56">
        <v>9.2592592592592587E-3</v>
      </c>
      <c r="P102" s="57">
        <v>5.5555555555555552E-2</v>
      </c>
      <c r="Q102" s="57">
        <v>0.1111111111111111</v>
      </c>
      <c r="R102" s="57">
        <v>0.59259259259259256</v>
      </c>
      <c r="S102" s="58">
        <v>0.23148148148148148</v>
      </c>
      <c r="T102" s="51">
        <f t="shared" si="7"/>
        <v>0.82407407407407407</v>
      </c>
      <c r="W102" s="52">
        <f t="shared" si="8"/>
        <v>1</v>
      </c>
      <c r="X102" s="52">
        <f t="shared" si="9"/>
        <v>1</v>
      </c>
      <c r="Y102" s="52">
        <f t="shared" si="10"/>
        <v>1</v>
      </c>
      <c r="Z102" s="52" t="b">
        <f t="shared" si="11"/>
        <v>0</v>
      </c>
    </row>
    <row r="103" spans="1:26" s="52" customFormat="1" ht="14.4" thickBot="1" x14ac:dyDescent="0.35">
      <c r="A103" s="42">
        <v>101</v>
      </c>
      <c r="B103" s="15" t="s">
        <v>3</v>
      </c>
      <c r="C103" s="16" t="s">
        <v>26</v>
      </c>
      <c r="D103" s="17" t="s">
        <v>125</v>
      </c>
      <c r="E103" s="37"/>
      <c r="F103" s="60">
        <v>3.6692913385826773</v>
      </c>
      <c r="G103" s="61">
        <v>1.0043614974121793</v>
      </c>
      <c r="H103" s="62">
        <v>4</v>
      </c>
      <c r="I103" s="63">
        <v>0.27850877192982454</v>
      </c>
      <c r="J103" s="64">
        <v>6.3596491228070179E-2</v>
      </c>
      <c r="K103" s="64">
        <v>0.42982456140350878</v>
      </c>
      <c r="L103" s="64">
        <v>9.8684210526315791E-2</v>
      </c>
      <c r="M103" s="65">
        <v>0.12938596491228072</v>
      </c>
      <c r="N103" s="50">
        <f t="shared" si="6"/>
        <v>0.65789473684210531</v>
      </c>
      <c r="O103" s="63">
        <v>3.7037037037037035E-2</v>
      </c>
      <c r="P103" s="64">
        <v>5.5555555555555552E-2</v>
      </c>
      <c r="Q103" s="64">
        <v>0.26851851851851855</v>
      </c>
      <c r="R103" s="64">
        <v>0.3888888888888889</v>
      </c>
      <c r="S103" s="65">
        <v>0.25</v>
      </c>
      <c r="T103" s="51">
        <f t="shared" si="7"/>
        <v>0.63888888888888884</v>
      </c>
      <c r="W103" s="52">
        <f t="shared" si="8"/>
        <v>1</v>
      </c>
      <c r="X103" s="52">
        <f t="shared" si="9"/>
        <v>1</v>
      </c>
      <c r="Y103" s="52">
        <f t="shared" si="10"/>
        <v>1</v>
      </c>
      <c r="Z103" s="52" t="b">
        <f t="shared" si="11"/>
        <v>0</v>
      </c>
    </row>
    <row r="104" spans="1:26" ht="14.4" thickBot="1" x14ac:dyDescent="0.35"/>
    <row r="105" spans="1:26" ht="55.8" thickBot="1" x14ac:dyDescent="0.35">
      <c r="E105" s="28" t="s">
        <v>136</v>
      </c>
      <c r="H105" s="30" t="s">
        <v>160</v>
      </c>
      <c r="T105" s="27" t="s">
        <v>161</v>
      </c>
    </row>
    <row r="106" spans="1:26" x14ac:dyDescent="0.3">
      <c r="E106" s="68"/>
      <c r="F106" s="39">
        <f>AVERAGEIFS(F$3:F$103,$E$3:$E$103,"")</f>
        <v>3.66223187618789</v>
      </c>
      <c r="G106" s="39">
        <f t="shared" ref="G106:T106" si="12">AVERAGEIFS(G$3:G$103,$E$3:$E$103,"")</f>
        <v>0.98084274478917033</v>
      </c>
      <c r="H106" s="70">
        <f t="shared" si="12"/>
        <v>3.7068965517241379</v>
      </c>
      <c r="I106" s="38">
        <f t="shared" si="12"/>
        <v>0.28868748922079246</v>
      </c>
      <c r="J106" s="38">
        <f t="shared" si="12"/>
        <v>6.9590051662524549E-2</v>
      </c>
      <c r="K106" s="71">
        <f t="shared" si="12"/>
        <v>0.40805116493906213</v>
      </c>
      <c r="L106" s="38">
        <f t="shared" si="12"/>
        <v>0.12670226642604623</v>
      </c>
      <c r="M106" s="71">
        <f t="shared" si="12"/>
        <v>0.10696902775157455</v>
      </c>
      <c r="N106" s="71">
        <f t="shared" si="12"/>
        <v>0.64172245911668313</v>
      </c>
      <c r="O106" s="38">
        <f t="shared" si="12"/>
        <v>0.10584291187739465</v>
      </c>
      <c r="P106" s="38">
        <f t="shared" si="12"/>
        <v>6.4974457215836487E-2</v>
      </c>
      <c r="Q106" s="38">
        <f t="shared" si="12"/>
        <v>0.22780970625798211</v>
      </c>
      <c r="R106" s="72">
        <f t="shared" si="12"/>
        <v>0.44460408684546604</v>
      </c>
      <c r="S106" s="71">
        <f t="shared" si="12"/>
        <v>0.15676883780332057</v>
      </c>
      <c r="T106" s="72">
        <f t="shared" si="12"/>
        <v>0.60137292464878644</v>
      </c>
    </row>
    <row r="107" spans="1:26" x14ac:dyDescent="0.3">
      <c r="E107" s="69" t="s">
        <v>146</v>
      </c>
      <c r="F107" s="39">
        <f>AVERAGEIFS(F$3:F$103,$E$3:$E$103,$E107)</f>
        <v>4.0929133858267717</v>
      </c>
      <c r="G107" s="39">
        <f t="shared" ref="G107:T107" si="13">AVERAGEIFS(G$3:G$103,$E$3:$E$103,$E107)</f>
        <v>0.86352014185699988</v>
      </c>
      <c r="H107" s="70">
        <f t="shared" si="13"/>
        <v>4.0666666666666664</v>
      </c>
      <c r="I107" s="38">
        <f t="shared" si="13"/>
        <v>0.15322188028529679</v>
      </c>
      <c r="J107" s="38">
        <f t="shared" si="13"/>
        <v>4.0095591316097752E-2</v>
      </c>
      <c r="K107" s="71">
        <f t="shared" si="13"/>
        <v>0.42906835230406387</v>
      </c>
      <c r="L107" s="38">
        <f t="shared" si="13"/>
        <v>0.22791043846345441</v>
      </c>
      <c r="M107" s="71">
        <f t="shared" si="13"/>
        <v>0.14970373763108721</v>
      </c>
      <c r="N107" s="71">
        <f t="shared" si="13"/>
        <v>0.80668252839860533</v>
      </c>
      <c r="O107" s="38">
        <f t="shared" si="13"/>
        <v>4.9382716049382706E-2</v>
      </c>
      <c r="P107" s="38">
        <f t="shared" si="13"/>
        <v>3.2716049382716043E-2</v>
      </c>
      <c r="Q107" s="38">
        <f t="shared" si="13"/>
        <v>0.12777777777777777</v>
      </c>
      <c r="R107" s="72">
        <f t="shared" si="13"/>
        <v>0.61419753086419748</v>
      </c>
      <c r="S107" s="71">
        <f t="shared" si="13"/>
        <v>0.17592592592592593</v>
      </c>
      <c r="T107" s="72">
        <f t="shared" si="13"/>
        <v>0.79012345679012341</v>
      </c>
    </row>
    <row r="108" spans="1:26" x14ac:dyDescent="0.3">
      <c r="E108" s="69" t="s">
        <v>147</v>
      </c>
      <c r="F108" s="39">
        <f t="shared" ref="F108:T109" si="14">AVERAGEIFS(F$3:F$103,$E$3:$E$103,$E108)</f>
        <v>3.8897637795275593</v>
      </c>
      <c r="G108" s="39">
        <f t="shared" si="14"/>
        <v>0.94213460574658014</v>
      </c>
      <c r="H108" s="70">
        <f t="shared" si="14"/>
        <v>3.875</v>
      </c>
      <c r="I108" s="38">
        <f t="shared" si="14"/>
        <v>0.25310134974310888</v>
      </c>
      <c r="J108" s="38">
        <f t="shared" si="14"/>
        <v>5.0658878383522538E-2</v>
      </c>
      <c r="K108" s="71">
        <f t="shared" si="14"/>
        <v>0.42946669212326111</v>
      </c>
      <c r="L108" s="38">
        <f t="shared" si="14"/>
        <v>0.12634116169235002</v>
      </c>
      <c r="M108" s="71">
        <f t="shared" si="14"/>
        <v>0.14043191805775743</v>
      </c>
      <c r="N108" s="71">
        <f t="shared" si="14"/>
        <v>0.69623977187336861</v>
      </c>
      <c r="O108" s="38">
        <f t="shared" si="14"/>
        <v>7.9282407407407399E-2</v>
      </c>
      <c r="P108" s="38">
        <f t="shared" si="14"/>
        <v>3.8194444444444434E-2</v>
      </c>
      <c r="Q108" s="38">
        <f t="shared" si="14"/>
        <v>0.17129629629629631</v>
      </c>
      <c r="R108" s="72">
        <f t="shared" si="14"/>
        <v>0.52893518518518523</v>
      </c>
      <c r="S108" s="71">
        <f t="shared" si="14"/>
        <v>0.18229166666666669</v>
      </c>
      <c r="T108" s="72">
        <f t="shared" si="14"/>
        <v>0.71122685185185186</v>
      </c>
    </row>
    <row r="109" spans="1:26" x14ac:dyDescent="0.3">
      <c r="E109" s="69" t="s">
        <v>148</v>
      </c>
      <c r="F109" s="39">
        <f t="shared" si="14"/>
        <v>3.6758530183727038</v>
      </c>
      <c r="G109" s="39">
        <f t="shared" si="14"/>
        <v>1.0164588007779611</v>
      </c>
      <c r="H109" s="70">
        <f t="shared" si="14"/>
        <v>3.9166666666666665</v>
      </c>
      <c r="I109" s="38">
        <f t="shared" si="14"/>
        <v>0.31030877418104313</v>
      </c>
      <c r="J109" s="38">
        <f t="shared" si="14"/>
        <v>7.1884672483825948E-2</v>
      </c>
      <c r="K109" s="71">
        <f t="shared" si="14"/>
        <v>0.40673428732274708</v>
      </c>
      <c r="L109" s="38">
        <f t="shared" si="14"/>
        <v>0.11043878023766325</v>
      </c>
      <c r="M109" s="71">
        <f t="shared" si="14"/>
        <v>0.10063348577472057</v>
      </c>
      <c r="N109" s="71">
        <f t="shared" si="14"/>
        <v>0.6178065533351309</v>
      </c>
      <c r="O109" s="38">
        <f t="shared" si="14"/>
        <v>8.1790123456790126E-2</v>
      </c>
      <c r="P109" s="38">
        <f t="shared" si="14"/>
        <v>5.7870370370370357E-2</v>
      </c>
      <c r="Q109" s="38">
        <f t="shared" si="14"/>
        <v>0.20370370370370364</v>
      </c>
      <c r="R109" s="72">
        <f t="shared" si="14"/>
        <v>0.51929012345679004</v>
      </c>
      <c r="S109" s="71">
        <f t="shared" si="14"/>
        <v>0.13734567901234568</v>
      </c>
      <c r="T109" s="72">
        <f t="shared" si="14"/>
        <v>0.65663580246913578</v>
      </c>
    </row>
  </sheetData>
  <autoFilter ref="A2:AD103" xr:uid="{5B0CC17A-D704-4222-9B2A-CEE4BF553ABC}"/>
  <mergeCells count="3">
    <mergeCell ref="F1:H1"/>
    <mergeCell ref="O1:T1"/>
    <mergeCell ref="I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86103960ca44d5c9df2a8fb84c243902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f0b528dcbc4ce96b8fc80b5cec964086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90F4BFCB-5876-41CB-9F6B-929654FF2297}"/>
</file>

<file path=customXml/itemProps2.xml><?xml version="1.0" encoding="utf-8"?>
<ds:datastoreItem xmlns:ds="http://schemas.openxmlformats.org/officeDocument/2006/customXml" ds:itemID="{895646AB-34CD-4217-AF56-C78AC547B04E}"/>
</file>

<file path=customXml/itemProps3.xml><?xml version="1.0" encoding="utf-8"?>
<ds:datastoreItem xmlns:ds="http://schemas.openxmlformats.org/officeDocument/2006/customXml" ds:itemID="{810BB045-5C96-4C3D-99BF-062CD75AC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Competencies</vt:lpstr>
      <vt:lpstr>Analysis_ALL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Adamczak | Wyższa Szkoła Logistyki</dc:creator>
  <cp:lastModifiedBy>Michał Adamczak | Wyższa Szkoła Logistyki</cp:lastModifiedBy>
  <dcterms:created xsi:type="dcterms:W3CDTF">2025-11-13T09:58:42Z</dcterms:created>
  <dcterms:modified xsi:type="dcterms:W3CDTF">2025-11-21T05:24:47Z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